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bukovac\Desktop\"/>
    </mc:Choice>
  </mc:AlternateContent>
  <xr:revisionPtr revIDLastSave="0" documentId="13_ncr:1_{5AC7F009-DD8A-4AEA-8FF0-CD70D414FE9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B306" i="9" s="1"/>
  <c r="F306" i="9"/>
  <c r="H305" i="9"/>
  <c r="G305" i="9"/>
  <c r="E305" i="9" s="1"/>
  <c r="B305" i="9" s="1"/>
  <c r="F305" i="9"/>
  <c r="H304" i="9"/>
  <c r="G304" i="9"/>
  <c r="E304" i="9" s="1"/>
  <c r="B304" i="9" s="1"/>
  <c r="F304" i="9"/>
  <c r="H303" i="9"/>
  <c r="E303" i="9" s="1"/>
  <c r="B303" i="9" s="1"/>
  <c r="G303" i="9"/>
  <c r="F303" i="9"/>
  <c r="H302" i="9"/>
  <c r="G302" i="9"/>
  <c r="F302" i="9"/>
  <c r="H301" i="9"/>
  <c r="E301" i="9" s="1"/>
  <c r="B301" i="9" s="1"/>
  <c r="G301" i="9"/>
  <c r="F301" i="9"/>
  <c r="H300" i="9"/>
  <c r="G300" i="9"/>
  <c r="F300" i="9"/>
  <c r="H299" i="9"/>
  <c r="G299" i="9"/>
  <c r="F299" i="9"/>
  <c r="H298" i="9"/>
  <c r="G298" i="9"/>
  <c r="F298" i="9"/>
  <c r="E298" i="9"/>
  <c r="B298" i="9" s="1"/>
  <c r="H297" i="9"/>
  <c r="G297" i="9"/>
  <c r="F297" i="9"/>
  <c r="H296" i="9"/>
  <c r="G296" i="9"/>
  <c r="E296" i="9" s="1"/>
  <c r="B296" i="9" s="1"/>
  <c r="F296" i="9"/>
  <c r="H295" i="9"/>
  <c r="G295" i="9"/>
  <c r="F295" i="9"/>
  <c r="H294" i="9"/>
  <c r="G294" i="9"/>
  <c r="F294" i="9"/>
  <c r="E294" i="9"/>
  <c r="B294" i="9" s="1"/>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F282" i="9"/>
  <c r="H281" i="9"/>
  <c r="G281" i="9"/>
  <c r="F281" i="9"/>
  <c r="F280" i="9"/>
  <c r="F279" i="9"/>
  <c r="F278" i="9"/>
  <c r="F276" i="9"/>
  <c r="L275" i="9"/>
  <c r="F275" i="9" s="1"/>
  <c r="H275" i="9"/>
  <c r="F274" i="9"/>
  <c r="I273" i="9"/>
  <c r="H273" i="9"/>
  <c r="F273" i="9"/>
  <c r="E272" i="9"/>
  <c r="M271" i="9"/>
  <c r="L271" i="9"/>
  <c r="F271" i="9"/>
  <c r="E271" i="9"/>
  <c r="M270" i="9"/>
  <c r="L270" i="9"/>
  <c r="F270" i="9" s="1"/>
  <c r="E270" i="9"/>
  <c r="B270" i="9" s="1"/>
  <c r="M269" i="9"/>
  <c r="L269" i="9"/>
  <c r="F269" i="9" s="1"/>
  <c r="B269" i="9" s="1"/>
  <c r="E269" i="9"/>
  <c r="M268" i="9"/>
  <c r="L268" i="9"/>
  <c r="F268" i="9" s="1"/>
  <c r="E268" i="9"/>
  <c r="M267" i="9"/>
  <c r="L267" i="9"/>
  <c r="F267" i="9"/>
  <c r="E267" i="9"/>
  <c r="M266" i="9"/>
  <c r="L266" i="9"/>
  <c r="F266" i="9" s="1"/>
  <c r="E266" i="9"/>
  <c r="B266" i="9" s="1"/>
  <c r="M265" i="9"/>
  <c r="L265" i="9"/>
  <c r="F265" i="9" s="1"/>
  <c r="E265" i="9"/>
  <c r="B265" i="9"/>
  <c r="M264" i="9"/>
  <c r="L264" i="9"/>
  <c r="F264" i="9" s="1"/>
  <c r="E264" i="9"/>
  <c r="M263" i="9"/>
  <c r="L263" i="9"/>
  <c r="F263" i="9"/>
  <c r="E263" i="9"/>
  <c r="M262" i="9"/>
  <c r="L262" i="9"/>
  <c r="F262" i="9" s="1"/>
  <c r="E262" i="9"/>
  <c r="B262" i="9" s="1"/>
  <c r="M261" i="9"/>
  <c r="L261" i="9"/>
  <c r="F261" i="9" s="1"/>
  <c r="B261" i="9" s="1"/>
  <c r="E261" i="9"/>
  <c r="M260" i="9"/>
  <c r="L260" i="9"/>
  <c r="F260" i="9" s="1"/>
  <c r="E260" i="9"/>
  <c r="M259" i="9"/>
  <c r="L259" i="9"/>
  <c r="F259" i="9"/>
  <c r="E259" i="9"/>
  <c r="M258" i="9"/>
  <c r="L258" i="9"/>
  <c r="F258" i="9" s="1"/>
  <c r="E258" i="9"/>
  <c r="B258" i="9" s="1"/>
  <c r="M257" i="9"/>
  <c r="L257" i="9"/>
  <c r="F257" i="9" s="1"/>
  <c r="E257" i="9"/>
  <c r="B257" i="9"/>
  <c r="M256" i="9"/>
  <c r="L256" i="9"/>
  <c r="F256" i="9" s="1"/>
  <c r="E256" i="9"/>
  <c r="M255" i="9"/>
  <c r="L255" i="9"/>
  <c r="F255" i="9"/>
  <c r="E255" i="9"/>
  <c r="M254" i="9"/>
  <c r="L254" i="9"/>
  <c r="F254" i="9" s="1"/>
  <c r="E254" i="9"/>
  <c r="B254" i="9" s="1"/>
  <c r="M253" i="9"/>
  <c r="L253" i="9"/>
  <c r="F253" i="9" s="1"/>
  <c r="B253" i="9" s="1"/>
  <c r="E253" i="9"/>
  <c r="M252" i="9"/>
  <c r="L252" i="9"/>
  <c r="F252" i="9" s="1"/>
  <c r="E252" i="9"/>
  <c r="M251" i="9"/>
  <c r="L251" i="9"/>
  <c r="F251" i="9"/>
  <c r="E251" i="9"/>
  <c r="M250" i="9"/>
  <c r="L250" i="9"/>
  <c r="F250" i="9" s="1"/>
  <c r="E250" i="9"/>
  <c r="B250" i="9" s="1"/>
  <c r="M249" i="9"/>
  <c r="L249" i="9"/>
  <c r="F249" i="9" s="1"/>
  <c r="E249" i="9"/>
  <c r="B249" i="9"/>
  <c r="M248" i="9"/>
  <c r="L248" i="9"/>
  <c r="F248" i="9" s="1"/>
  <c r="E248" i="9"/>
  <c r="M247" i="9"/>
  <c r="L247" i="9"/>
  <c r="F247" i="9"/>
  <c r="E247" i="9"/>
  <c r="M246" i="9"/>
  <c r="L246" i="9"/>
  <c r="F246" i="9" s="1"/>
  <c r="E246" i="9"/>
  <c r="B246" i="9" s="1"/>
  <c r="M245" i="9"/>
  <c r="L245" i="9"/>
  <c r="F245" i="9" s="1"/>
  <c r="B245" i="9" s="1"/>
  <c r="E245" i="9"/>
  <c r="M244" i="9"/>
  <c r="L244" i="9"/>
  <c r="F244" i="9" s="1"/>
  <c r="E244" i="9"/>
  <c r="M243" i="9"/>
  <c r="L243" i="9"/>
  <c r="F243" i="9"/>
  <c r="E243" i="9"/>
  <c r="M242" i="9"/>
  <c r="L242" i="9"/>
  <c r="F242" i="9" s="1"/>
  <c r="E242" i="9"/>
  <c r="B242" i="9" s="1"/>
  <c r="M241" i="9"/>
  <c r="L241" i="9"/>
  <c r="F241" i="9" s="1"/>
  <c r="E241" i="9"/>
  <c r="B241" i="9"/>
  <c r="M240" i="9"/>
  <c r="L240" i="9"/>
  <c r="F240" i="9" s="1"/>
  <c r="E240" i="9"/>
  <c r="M239" i="9"/>
  <c r="L239" i="9"/>
  <c r="F239" i="9"/>
  <c r="E239" i="9"/>
  <c r="M238" i="9"/>
  <c r="L238" i="9"/>
  <c r="F238" i="9" s="1"/>
  <c r="B238" i="9" s="1"/>
  <c r="E238" i="9"/>
  <c r="M237" i="9"/>
  <c r="L237" i="9"/>
  <c r="F237" i="9" s="1"/>
  <c r="B237" i="9" s="1"/>
  <c r="E237" i="9"/>
  <c r="M236" i="9"/>
  <c r="F236" i="9" s="1"/>
  <c r="L236" i="9"/>
  <c r="E236" i="9"/>
  <c r="B236" i="9" s="1"/>
  <c r="M235" i="9"/>
  <c r="L235" i="9"/>
  <c r="F235" i="9"/>
  <c r="E235" i="9"/>
  <c r="M234" i="9"/>
  <c r="L234" i="9"/>
  <c r="F234" i="9" s="1"/>
  <c r="B234" i="9" s="1"/>
  <c r="E234" i="9"/>
  <c r="M233" i="9"/>
  <c r="L233" i="9"/>
  <c r="F233" i="9" s="1"/>
  <c r="E233" i="9"/>
  <c r="B233" i="9"/>
  <c r="M232" i="9"/>
  <c r="F232" i="9" s="1"/>
  <c r="L232" i="9"/>
  <c r="E232" i="9"/>
  <c r="B232" i="9" s="1"/>
  <c r="M231" i="9"/>
  <c r="L231" i="9"/>
  <c r="F231" i="9"/>
  <c r="E231" i="9"/>
  <c r="B231" i="9" s="1"/>
  <c r="M230" i="9"/>
  <c r="L230" i="9"/>
  <c r="F230" i="9" s="1"/>
  <c r="B230" i="9" s="1"/>
  <c r="E230" i="9"/>
  <c r="M229" i="9"/>
  <c r="L229" i="9"/>
  <c r="F229" i="9" s="1"/>
  <c r="B229" i="9" s="1"/>
  <c r="E229" i="9"/>
  <c r="M228" i="9"/>
  <c r="L228" i="9"/>
  <c r="F228" i="9" s="1"/>
  <c r="E228" i="9"/>
  <c r="M227" i="9"/>
  <c r="L227" i="9"/>
  <c r="F227" i="9"/>
  <c r="E227" i="9"/>
  <c r="M226" i="9"/>
  <c r="L226" i="9"/>
  <c r="F226" i="9" s="1"/>
  <c r="B226" i="9" s="1"/>
  <c r="E226" i="9"/>
  <c r="M225" i="9"/>
  <c r="L225" i="9"/>
  <c r="E225" i="9"/>
  <c r="M224" i="9"/>
  <c r="L224" i="9"/>
  <c r="F224" i="9" s="1"/>
  <c r="E224" i="9"/>
  <c r="B224" i="9" s="1"/>
  <c r="M223" i="9"/>
  <c r="L223" i="9"/>
  <c r="F223" i="9"/>
  <c r="E223" i="9"/>
  <c r="M222" i="9"/>
  <c r="L222" i="9"/>
  <c r="F222" i="9" s="1"/>
  <c r="B222" i="9" s="1"/>
  <c r="E222" i="9"/>
  <c r="M221" i="9"/>
  <c r="L221" i="9"/>
  <c r="F221" i="9" s="1"/>
  <c r="B221" i="9" s="1"/>
  <c r="E221" i="9"/>
  <c r="M220" i="9"/>
  <c r="L220" i="9"/>
  <c r="E220" i="9"/>
  <c r="M219" i="9"/>
  <c r="F219" i="9" s="1"/>
  <c r="L219" i="9"/>
  <c r="E219" i="9"/>
  <c r="M218" i="9"/>
  <c r="F218" i="9" s="1"/>
  <c r="B218" i="9" s="1"/>
  <c r="L218" i="9"/>
  <c r="E218" i="9"/>
  <c r="M217" i="9"/>
  <c r="L217" i="9"/>
  <c r="E217" i="9"/>
  <c r="M216" i="9"/>
  <c r="F216" i="9" s="1"/>
  <c r="L216" i="9"/>
  <c r="E216" i="9"/>
  <c r="B216" i="9" s="1"/>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B159" i="9"/>
  <c r="H158" i="9"/>
  <c r="G158" i="9"/>
  <c r="F158" i="9"/>
  <c r="E158" i="9"/>
  <c r="B158" i="9" s="1"/>
  <c r="H157" i="9"/>
  <c r="G157" i="9"/>
  <c r="E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G151" i="9"/>
  <c r="E151" i="9" s="1"/>
  <c r="F151" i="9"/>
  <c r="B151" i="9"/>
  <c r="H150" i="9"/>
  <c r="G150" i="9"/>
  <c r="F150" i="9"/>
  <c r="E150" i="9"/>
  <c r="B150" i="9" s="1"/>
  <c r="H149" i="9"/>
  <c r="G149" i="9"/>
  <c r="F149" i="9"/>
  <c r="E149" i="9"/>
  <c r="B149" i="9" s="1"/>
  <c r="H148" i="9"/>
  <c r="G148" i="9"/>
  <c r="E148" i="9" s="1"/>
  <c r="B148" i="9" s="1"/>
  <c r="F148" i="9"/>
  <c r="H147" i="9"/>
  <c r="G147" i="9"/>
  <c r="F147" i="9"/>
  <c r="H146" i="9"/>
  <c r="G146" i="9"/>
  <c r="F146" i="9"/>
  <c r="E146" i="9"/>
  <c r="B146" i="9" s="1"/>
  <c r="H145" i="9"/>
  <c r="G145" i="9"/>
  <c r="F145" i="9"/>
  <c r="E145" i="9"/>
  <c r="B145" i="9" s="1"/>
  <c r="H144" i="9"/>
  <c r="G144" i="9"/>
  <c r="E144" i="9" s="1"/>
  <c r="B144" i="9" s="1"/>
  <c r="F144" i="9"/>
  <c r="F143" i="9"/>
  <c r="H142" i="9"/>
  <c r="G142" i="9"/>
  <c r="F142" i="9"/>
  <c r="E142" i="9"/>
  <c r="B142" i="9" s="1"/>
  <c r="H141" i="9"/>
  <c r="G141" i="9"/>
  <c r="F141" i="9"/>
  <c r="E141" i="9"/>
  <c r="H140" i="9"/>
  <c r="G140" i="9"/>
  <c r="E140" i="9" s="1"/>
  <c r="B140" i="9" s="1"/>
  <c r="F140" i="9"/>
  <c r="H139" i="9"/>
  <c r="G139" i="9"/>
  <c r="F139" i="9"/>
  <c r="H138" i="9"/>
  <c r="G138" i="9"/>
  <c r="F138" i="9"/>
  <c r="E138" i="9"/>
  <c r="B138" i="9" s="1"/>
  <c r="H137" i="9"/>
  <c r="G137" i="9"/>
  <c r="F137" i="9"/>
  <c r="E137" i="9"/>
  <c r="B137" i="9" s="1"/>
  <c r="H136" i="9"/>
  <c r="G136" i="9"/>
  <c r="E136" i="9" s="1"/>
  <c r="B136" i="9" s="1"/>
  <c r="F136" i="9"/>
  <c r="H135" i="9"/>
  <c r="G135" i="9"/>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B127" i="9" s="1"/>
  <c r="F127" i="9"/>
  <c r="H126" i="9"/>
  <c r="G126" i="9"/>
  <c r="F126" i="9"/>
  <c r="E126" i="9"/>
  <c r="B126" i="9" s="1"/>
  <c r="H125" i="9"/>
  <c r="G125" i="9"/>
  <c r="F125" i="9"/>
  <c r="E125" i="9"/>
  <c r="H124" i="9"/>
  <c r="G124" i="9"/>
  <c r="E124" i="9" s="1"/>
  <c r="B124" i="9" s="1"/>
  <c r="F124" i="9"/>
  <c r="H123" i="9"/>
  <c r="G123" i="9"/>
  <c r="E123" i="9" s="1"/>
  <c r="F123" i="9"/>
  <c r="B123" i="9"/>
  <c r="H122" i="9"/>
  <c r="G122" i="9"/>
  <c r="F122" i="9"/>
  <c r="E122" i="9"/>
  <c r="B122" i="9" s="1"/>
  <c r="H121" i="9"/>
  <c r="G121" i="9"/>
  <c r="F121" i="9"/>
  <c r="E121" i="9"/>
  <c r="B121" i="9" s="1"/>
  <c r="H120" i="9"/>
  <c r="G120" i="9"/>
  <c r="E120" i="9" s="1"/>
  <c r="B120" i="9" s="1"/>
  <c r="F120" i="9"/>
  <c r="H119" i="9"/>
  <c r="G119" i="9"/>
  <c r="F119" i="9"/>
  <c r="H118" i="9"/>
  <c r="G118" i="9"/>
  <c r="F118" i="9"/>
  <c r="E118" i="9"/>
  <c r="B118" i="9" s="1"/>
  <c r="H117" i="9"/>
  <c r="G117" i="9"/>
  <c r="F117" i="9"/>
  <c r="E117" i="9"/>
  <c r="B117" i="9" s="1"/>
  <c r="H116" i="9"/>
  <c r="G116" i="9"/>
  <c r="E116" i="9" s="1"/>
  <c r="B116" i="9" s="1"/>
  <c r="F116" i="9"/>
  <c r="H115" i="9"/>
  <c r="G115" i="9"/>
  <c r="E115" i="9" s="1"/>
  <c r="B115" i="9" s="1"/>
  <c r="F115" i="9"/>
  <c r="H114" i="9"/>
  <c r="G114" i="9"/>
  <c r="F114" i="9"/>
  <c r="E114" i="9"/>
  <c r="B114" i="9" s="1"/>
  <c r="H113" i="9"/>
  <c r="G113" i="9"/>
  <c r="F113" i="9"/>
  <c r="E113" i="9"/>
  <c r="B113" i="9" s="1"/>
  <c r="H112" i="9"/>
  <c r="G112" i="9"/>
  <c r="E112" i="9" s="1"/>
  <c r="B112" i="9" s="1"/>
  <c r="F112" i="9"/>
  <c r="H111" i="9"/>
  <c r="G111" i="9"/>
  <c r="E111" i="9" s="1"/>
  <c r="B111" i="9" s="1"/>
  <c r="F111" i="9"/>
  <c r="H110" i="9"/>
  <c r="E110" i="9" s="1"/>
  <c r="B110" i="9" s="1"/>
  <c r="G110" i="9"/>
  <c r="F110" i="9"/>
  <c r="H109" i="9"/>
  <c r="G109" i="9"/>
  <c r="E109" i="9" s="1"/>
  <c r="B109" i="9" s="1"/>
  <c r="F109" i="9"/>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F104" i="9"/>
  <c r="B104" i="9"/>
  <c r="H103" i="9"/>
  <c r="G103" i="9"/>
  <c r="F103" i="9"/>
  <c r="E103" i="9"/>
  <c r="B103" i="9" s="1"/>
  <c r="H102" i="9"/>
  <c r="E102" i="9" s="1"/>
  <c r="B102" i="9" s="1"/>
  <c r="G102" i="9"/>
  <c r="F102" i="9"/>
  <c r="H101" i="9"/>
  <c r="G101" i="9"/>
  <c r="E101" i="9" s="1"/>
  <c r="B101" i="9" s="1"/>
  <c r="F101" i="9"/>
  <c r="H100" i="9"/>
  <c r="G100" i="9"/>
  <c r="E100" i="9" s="1"/>
  <c r="B100" i="9" s="1"/>
  <c r="F100" i="9"/>
  <c r="H99" i="9"/>
  <c r="G99" i="9"/>
  <c r="E99" i="9" s="1"/>
  <c r="B99" i="9" s="1"/>
  <c r="F99" i="9"/>
  <c r="H98" i="9"/>
  <c r="E98" i="9" s="1"/>
  <c r="B98" i="9" s="1"/>
  <c r="G98" i="9"/>
  <c r="F98" i="9"/>
  <c r="H97" i="9"/>
  <c r="G97" i="9"/>
  <c r="F97" i="9"/>
  <c r="E97" i="9"/>
  <c r="B97" i="9" s="1"/>
  <c r="H96" i="9"/>
  <c r="G96" i="9"/>
  <c r="E96" i="9" s="1"/>
  <c r="F96" i="9"/>
  <c r="B96" i="9"/>
  <c r="H95" i="9"/>
  <c r="G95" i="9"/>
  <c r="F95" i="9"/>
  <c r="E95" i="9"/>
  <c r="B95" i="9" s="1"/>
  <c r="H94" i="9"/>
  <c r="E94" i="9" s="1"/>
  <c r="B94" i="9" s="1"/>
  <c r="G94" i="9"/>
  <c r="F94" i="9"/>
  <c r="H93" i="9"/>
  <c r="G93" i="9"/>
  <c r="E93" i="9" s="1"/>
  <c r="B93" i="9" s="1"/>
  <c r="F93" i="9"/>
  <c r="H92" i="9"/>
  <c r="G92" i="9"/>
  <c r="E92" i="9" s="1"/>
  <c r="B92" i="9" s="1"/>
  <c r="F92" i="9"/>
  <c r="H91" i="9"/>
  <c r="G91" i="9"/>
  <c r="E91" i="9" s="1"/>
  <c r="B91" i="9" s="1"/>
  <c r="F91" i="9"/>
  <c r="H90" i="9"/>
  <c r="E90" i="9" s="1"/>
  <c r="B90" i="9" s="1"/>
  <c r="G90" i="9"/>
  <c r="F90" i="9"/>
  <c r="H89" i="9"/>
  <c r="G89" i="9"/>
  <c r="F89" i="9"/>
  <c r="E89" i="9"/>
  <c r="B89" i="9" s="1"/>
  <c r="H88" i="9"/>
  <c r="G88" i="9"/>
  <c r="E88" i="9" s="1"/>
  <c r="F88" i="9"/>
  <c r="B88" i="9"/>
  <c r="H87" i="9"/>
  <c r="G87" i="9"/>
  <c r="F87" i="9"/>
  <c r="E87" i="9"/>
  <c r="B87" i="9" s="1"/>
  <c r="H86" i="9"/>
  <c r="E86" i="9" s="1"/>
  <c r="B86" i="9" s="1"/>
  <c r="G86" i="9"/>
  <c r="F86" i="9"/>
  <c r="H85" i="9"/>
  <c r="G85" i="9"/>
  <c r="E85" i="9" s="1"/>
  <c r="B85" i="9" s="1"/>
  <c r="F85" i="9"/>
  <c r="H84" i="9"/>
  <c r="G84" i="9"/>
  <c r="E84" i="9" s="1"/>
  <c r="B84" i="9" s="1"/>
  <c r="F84" i="9"/>
  <c r="H83" i="9"/>
  <c r="G83" i="9"/>
  <c r="E83" i="9" s="1"/>
  <c r="B83" i="9" s="1"/>
  <c r="F83" i="9"/>
  <c r="H82" i="9"/>
  <c r="E82" i="9" s="1"/>
  <c r="B82" i="9" s="1"/>
  <c r="G82" i="9"/>
  <c r="F82" i="9"/>
  <c r="H81" i="9"/>
  <c r="G81" i="9"/>
  <c r="F81" i="9"/>
  <c r="E81" i="9"/>
  <c r="B81" i="9" s="1"/>
  <c r="H80" i="9"/>
  <c r="G80" i="9"/>
  <c r="E80" i="9" s="1"/>
  <c r="F80" i="9"/>
  <c r="B80" i="9"/>
  <c r="H79" i="9"/>
  <c r="G79" i="9"/>
  <c r="F79" i="9"/>
  <c r="E79" i="9"/>
  <c r="B79" i="9" s="1"/>
  <c r="H78" i="9"/>
  <c r="E78" i="9" s="1"/>
  <c r="B78" i="9" s="1"/>
  <c r="G78" i="9"/>
  <c r="F78" i="9"/>
  <c r="H77" i="9"/>
  <c r="G77" i="9"/>
  <c r="E77" i="9" s="1"/>
  <c r="B77" i="9" s="1"/>
  <c r="F77" i="9"/>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G46" i="9"/>
  <c r="E46" i="9" s="1"/>
  <c r="B46" i="9" s="1"/>
  <c r="F46" i="9"/>
  <c r="H45" i="9"/>
  <c r="G45" i="9"/>
  <c r="F45" i="9"/>
  <c r="E45" i="9"/>
  <c r="B45" i="9" s="1"/>
  <c r="H44" i="9"/>
  <c r="G44" i="9"/>
  <c r="E44" i="9" s="1"/>
  <c r="B44" i="9" s="1"/>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G34" i="9"/>
  <c r="F34" i="9"/>
  <c r="H33" i="9"/>
  <c r="G33" i="9"/>
  <c r="E33" i="9" s="1"/>
  <c r="B33" i="9" s="1"/>
  <c r="F33" i="9"/>
  <c r="H32" i="9"/>
  <c r="G32" i="9"/>
  <c r="E32" i="9" s="1"/>
  <c r="B32" i="9" s="1"/>
  <c r="F32" i="9"/>
  <c r="H31" i="9"/>
  <c r="G31" i="9"/>
  <c r="F31" i="9"/>
  <c r="H30" i="9"/>
  <c r="E30" i="9" s="1"/>
  <c r="B30" i="9" s="1"/>
  <c r="G30" i="9"/>
  <c r="F30" i="9"/>
  <c r="H29" i="9"/>
  <c r="G29" i="9"/>
  <c r="F29" i="9"/>
  <c r="E29" i="9"/>
  <c r="B29" i="9" s="1"/>
  <c r="H28" i="9"/>
  <c r="G28" i="9"/>
  <c r="E28" i="9" s="1"/>
  <c r="B28" i="9" s="1"/>
  <c r="F28" i="9"/>
  <c r="H27" i="9"/>
  <c r="G27" i="9"/>
  <c r="E27" i="9" s="1"/>
  <c r="B27" i="9" s="1"/>
  <c r="F27" i="9"/>
  <c r="H26" i="9"/>
  <c r="E26" i="9" s="1"/>
  <c r="B26" i="9" s="1"/>
  <c r="G26" i="9"/>
  <c r="F26" i="9"/>
  <c r="H25" i="9"/>
  <c r="G25" i="9"/>
  <c r="F25" i="9"/>
  <c r="E25" i="9"/>
  <c r="B25" i="9" s="1"/>
  <c r="H24" i="9"/>
  <c r="G24" i="9"/>
  <c r="E24" i="9" s="1"/>
  <c r="B24" i="9" s="1"/>
  <c r="F24" i="9"/>
  <c r="H23" i="9"/>
  <c r="G23" i="9"/>
  <c r="F23" i="9"/>
  <c r="H22" i="9"/>
  <c r="E22" i="9" s="1"/>
  <c r="B22" i="9" s="1"/>
  <c r="G22" i="9"/>
  <c r="F22" i="9"/>
  <c r="F21" i="9"/>
  <c r="F4" i="9"/>
  <c r="O3" i="9"/>
  <c r="G275" i="9" s="1"/>
  <c r="E275" i="9" s="1"/>
  <c r="I3" i="9"/>
  <c r="G206" i="9" s="1"/>
  <c r="E206" i="9" s="1"/>
  <c r="B206" i="9" s="1"/>
  <c r="H3" i="9"/>
  <c r="G3" i="9"/>
  <c r="D101" i="8"/>
  <c r="C1576" i="1" s="1"/>
  <c r="D95" i="8"/>
  <c r="C1570" i="1" s="1"/>
  <c r="D90" i="8"/>
  <c r="D85" i="8"/>
  <c r="C1560" i="1" s="1"/>
  <c r="G1560" i="1" s="1"/>
  <c r="D80" i="8"/>
  <c r="D75" i="8"/>
  <c r="C1550" i="1" s="1"/>
  <c r="G1550" i="1" s="1"/>
  <c r="D70" i="8"/>
  <c r="D65" i="8"/>
  <c r="D60" i="8"/>
  <c r="D55" i="8"/>
  <c r="D50" i="8"/>
  <c r="D44" i="8"/>
  <c r="C1519" i="1" s="1"/>
  <c r="D36" i="8"/>
  <c r="D26" i="8"/>
  <c r="D24" i="8" s="1"/>
  <c r="C1499" i="1" s="1"/>
  <c r="H1499" i="1" s="1"/>
  <c r="D18" i="8"/>
  <c r="D8" i="8"/>
  <c r="D6" i="8" s="1"/>
  <c r="C1481" i="1" s="1"/>
  <c r="E44" i="7"/>
  <c r="D44" i="7"/>
  <c r="E39" i="7"/>
  <c r="D39" i="7"/>
  <c r="D38" i="7" s="1"/>
  <c r="E38" i="7"/>
  <c r="E30" i="7"/>
  <c r="D30" i="7"/>
  <c r="E23" i="7"/>
  <c r="E22" i="7" s="1"/>
  <c r="I30" i="3"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49" i="5"/>
  <c r="F248" i="5"/>
  <c r="F247" i="5"/>
  <c r="E246" i="5"/>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D180" i="5"/>
  <c r="F179" i="5"/>
  <c r="F178" i="5"/>
  <c r="E177" i="5"/>
  <c r="H307"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5" i="5"/>
  <c r="F144" i="5"/>
  <c r="F143" i="5"/>
  <c r="E142" i="5"/>
  <c r="D142" i="5"/>
  <c r="F142" i="5" s="1"/>
  <c r="F141" i="5"/>
  <c r="F140" i="5"/>
  <c r="F139" i="5"/>
  <c r="F138" i="5"/>
  <c r="F137" i="5"/>
  <c r="F136" i="5"/>
  <c r="E135" i="5"/>
  <c r="D135" i="5"/>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F79" i="5"/>
  <c r="E79" i="5"/>
  <c r="E78" i="5" s="1"/>
  <c r="D79" i="5"/>
  <c r="D78" i="5"/>
  <c r="F77" i="5"/>
  <c r="F76" i="5"/>
  <c r="F75" i="5"/>
  <c r="F74" i="5"/>
  <c r="F73" i="5"/>
  <c r="F72" i="5"/>
  <c r="F71" i="5"/>
  <c r="E70" i="5"/>
  <c r="E69" i="5" s="1"/>
  <c r="D1047" i="1" s="1"/>
  <c r="D70" i="5"/>
  <c r="D69" i="5"/>
  <c r="F67" i="5"/>
  <c r="F66" i="5"/>
  <c r="F65" i="5"/>
  <c r="F64" i="5"/>
  <c r="E63" i="5"/>
  <c r="D63" i="5"/>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D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D412" i="1" s="1"/>
  <c r="D417" i="4"/>
  <c r="C412" i="1" s="1"/>
  <c r="E416" i="4"/>
  <c r="D411" i="1"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F364" i="4" s="1"/>
  <c r="F362" i="4"/>
  <c r="F361" i="4"/>
  <c r="F360" i="4"/>
  <c r="F359" i="4"/>
  <c r="F358" i="4"/>
  <c r="F357" i="4"/>
  <c r="E356" i="4"/>
  <c r="D356" i="4"/>
  <c r="F356" i="4" s="1"/>
  <c r="F355" i="4"/>
  <c r="F354" i="4"/>
  <c r="F353" i="4"/>
  <c r="F352" i="4"/>
  <c r="E352" i="4"/>
  <c r="E351" i="4" s="1"/>
  <c r="E350" i="4" s="1"/>
  <c r="E408" i="4" s="1"/>
  <c r="D403" i="1"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E298"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F262" i="4"/>
  <c r="F261" i="4"/>
  <c r="F260" i="4"/>
  <c r="E259" i="4"/>
  <c r="D259" i="4"/>
  <c r="F259" i="4" s="1"/>
  <c r="F258" i="4"/>
  <c r="F257" i="4"/>
  <c r="F256" i="4"/>
  <c r="F255" i="4"/>
  <c r="F254" i="4"/>
  <c r="E253" i="4"/>
  <c r="D253" i="4"/>
  <c r="F253" i="4" s="1"/>
  <c r="E252" i="4"/>
  <c r="F251" i="4"/>
  <c r="F250" i="4"/>
  <c r="F249" i="4"/>
  <c r="F248"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E196" i="4" s="1"/>
  <c r="D192" i="1" s="1"/>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F134" i="4" s="1"/>
  <c r="D134" i="4"/>
  <c r="E133" i="4"/>
  <c r="F133" i="4" s="1"/>
  <c r="D133" i="4"/>
  <c r="F132" i="4"/>
  <c r="F131" i="4"/>
  <c r="F130" i="4"/>
  <c r="F129" i="4"/>
  <c r="E128" i="4"/>
  <c r="D128" i="4"/>
  <c r="F127" i="4"/>
  <c r="F126" i="4"/>
  <c r="E125" i="4"/>
  <c r="D125" i="4"/>
  <c r="D124" i="4"/>
  <c r="F123" i="4"/>
  <c r="F122" i="4"/>
  <c r="F121" i="4"/>
  <c r="F120" i="4"/>
  <c r="E120" i="4"/>
  <c r="D120" i="4"/>
  <c r="F119" i="4"/>
  <c r="F118" i="4"/>
  <c r="F117" i="4"/>
  <c r="F116" i="4"/>
  <c r="F115" i="4"/>
  <c r="F114" i="4"/>
  <c r="F113" i="4"/>
  <c r="E112" i="4"/>
  <c r="E106"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F77" i="4" s="1"/>
  <c r="D77" i="4"/>
  <c r="F76" i="4"/>
  <c r="F75" i="4"/>
  <c r="E74" i="4"/>
  <c r="F74" i="4" s="1"/>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H1577" i="1" s="1"/>
  <c r="G1575" i="1"/>
  <c r="C1575" i="1"/>
  <c r="H1575" i="1" s="1"/>
  <c r="H1574" i="1"/>
  <c r="C1574" i="1"/>
  <c r="G1574" i="1" s="1"/>
  <c r="H1573" i="1"/>
  <c r="G1573" i="1"/>
  <c r="C1573" i="1"/>
  <c r="C1572" i="1"/>
  <c r="G1571" i="1"/>
  <c r="C1571" i="1"/>
  <c r="H1571" i="1" s="1"/>
  <c r="H1569" i="1"/>
  <c r="G1569" i="1"/>
  <c r="C1569" i="1"/>
  <c r="H1568" i="1"/>
  <c r="C1568" i="1"/>
  <c r="G1568" i="1" s="1"/>
  <c r="G1567" i="1"/>
  <c r="C1567" i="1"/>
  <c r="H1567" i="1" s="1"/>
  <c r="H1566" i="1"/>
  <c r="C1566" i="1"/>
  <c r="G1566" i="1" s="1"/>
  <c r="H1565" i="1"/>
  <c r="G1565" i="1"/>
  <c r="C1565" i="1"/>
  <c r="C1564" i="1"/>
  <c r="G1564" i="1" s="1"/>
  <c r="C1563" i="1"/>
  <c r="H1563" i="1" s="1"/>
  <c r="C1562" i="1"/>
  <c r="G1562" i="1" s="1"/>
  <c r="H1561" i="1"/>
  <c r="C1561" i="1"/>
  <c r="G1561" i="1" s="1"/>
  <c r="G1559" i="1"/>
  <c r="C1559" i="1"/>
  <c r="H1559" i="1" s="1"/>
  <c r="H1558" i="1"/>
  <c r="C1558" i="1"/>
  <c r="G1558" i="1" s="1"/>
  <c r="H1557" i="1"/>
  <c r="G1557" i="1"/>
  <c r="C1557" i="1"/>
  <c r="C1556" i="1"/>
  <c r="G1555" i="1"/>
  <c r="C1555" i="1"/>
  <c r="H1555" i="1" s="1"/>
  <c r="C1554" i="1"/>
  <c r="H1553" i="1"/>
  <c r="G1553" i="1"/>
  <c r="C1553" i="1"/>
  <c r="H1552" i="1"/>
  <c r="C1552" i="1"/>
  <c r="G1552" i="1" s="1"/>
  <c r="G1551" i="1"/>
  <c r="C1551" i="1"/>
  <c r="H1551" i="1" s="1"/>
  <c r="H1549" i="1"/>
  <c r="G1549" i="1"/>
  <c r="C1549" i="1"/>
  <c r="C1548" i="1"/>
  <c r="G1547" i="1"/>
  <c r="C1547" i="1"/>
  <c r="H1547" i="1" s="1"/>
  <c r="C1546" i="1"/>
  <c r="H1545" i="1"/>
  <c r="G1545" i="1"/>
  <c r="C1545" i="1"/>
  <c r="H1544" i="1"/>
  <c r="C1544" i="1"/>
  <c r="G1544" i="1" s="1"/>
  <c r="G1543" i="1"/>
  <c r="C1543" i="1"/>
  <c r="H1543" i="1" s="1"/>
  <c r="H1542" i="1"/>
  <c r="C1542" i="1"/>
  <c r="G1542" i="1" s="1"/>
  <c r="H1541" i="1"/>
  <c r="G1541" i="1"/>
  <c r="C1541" i="1"/>
  <c r="C1540" i="1"/>
  <c r="G1539" i="1"/>
  <c r="C1539" i="1"/>
  <c r="H1539" i="1" s="1"/>
  <c r="C1538" i="1"/>
  <c r="H1537" i="1"/>
  <c r="G1537" i="1"/>
  <c r="C1537" i="1"/>
  <c r="C1536" i="1"/>
  <c r="G1536" i="1" s="1"/>
  <c r="C1535" i="1"/>
  <c r="C1534" i="1"/>
  <c r="H1533" i="1"/>
  <c r="G1533" i="1"/>
  <c r="C1533" i="1"/>
  <c r="C1532" i="1"/>
  <c r="G1532" i="1" s="1"/>
  <c r="C1531" i="1"/>
  <c r="C1530" i="1"/>
  <c r="H1529" i="1"/>
  <c r="G1529" i="1"/>
  <c r="C1529" i="1"/>
  <c r="H1528" i="1"/>
  <c r="C1528" i="1"/>
  <c r="G1528" i="1" s="1"/>
  <c r="C1527" i="1"/>
  <c r="C1526" i="1"/>
  <c r="H1525" i="1"/>
  <c r="G1525" i="1"/>
  <c r="C1525" i="1"/>
  <c r="C1523" i="1"/>
  <c r="C1522" i="1"/>
  <c r="C1521" i="1"/>
  <c r="G1521" i="1" s="1"/>
  <c r="C1520" i="1"/>
  <c r="G1520" i="1" s="1"/>
  <c r="H1516" i="1"/>
  <c r="G1516" i="1"/>
  <c r="C1516" i="1"/>
  <c r="G1515" i="1"/>
  <c r="C1515" i="1"/>
  <c r="H1515" i="1" s="1"/>
  <c r="H1514" i="1"/>
  <c r="C1514" i="1"/>
  <c r="G1514" i="1" s="1"/>
  <c r="H1513" i="1"/>
  <c r="G1513" i="1"/>
  <c r="C1513" i="1"/>
  <c r="G1512" i="1"/>
  <c r="C1512" i="1"/>
  <c r="H1512" i="1" s="1"/>
  <c r="G1511" i="1"/>
  <c r="C1511" i="1"/>
  <c r="H1511" i="1" s="1"/>
  <c r="C1510" i="1"/>
  <c r="G1510" i="1" s="1"/>
  <c r="H1509" i="1"/>
  <c r="C1509" i="1"/>
  <c r="G1509" i="1" s="1"/>
  <c r="H1508" i="1"/>
  <c r="G1508" i="1"/>
  <c r="C1508" i="1"/>
  <c r="C1507" i="1"/>
  <c r="H1507" i="1" s="1"/>
  <c r="H1506" i="1"/>
  <c r="C1506" i="1"/>
  <c r="G1506" i="1" s="1"/>
  <c r="H1505" i="1"/>
  <c r="G1505" i="1"/>
  <c r="C1505" i="1"/>
  <c r="C1504" i="1"/>
  <c r="H1504" i="1" s="1"/>
  <c r="C1503" i="1"/>
  <c r="H1503" i="1" s="1"/>
  <c r="C1502" i="1"/>
  <c r="G1502" i="1" s="1"/>
  <c r="C1501" i="1"/>
  <c r="H1501" i="1" s="1"/>
  <c r="H1500" i="1"/>
  <c r="G1500" i="1"/>
  <c r="C1500" i="1"/>
  <c r="G1499" i="1"/>
  <c r="H1498" i="1"/>
  <c r="C1498" i="1"/>
  <c r="G1498" i="1" s="1"/>
  <c r="H1497" i="1"/>
  <c r="G1497" i="1"/>
  <c r="C1497" i="1"/>
  <c r="G1496" i="1"/>
  <c r="C1496" i="1"/>
  <c r="H1496" i="1" s="1"/>
  <c r="G1495" i="1"/>
  <c r="C1495" i="1"/>
  <c r="H1495" i="1" s="1"/>
  <c r="H1494" i="1"/>
  <c r="C1494" i="1"/>
  <c r="G1494" i="1" s="1"/>
  <c r="H1493" i="1"/>
  <c r="G1493" i="1"/>
  <c r="C1493" i="1"/>
  <c r="H1492" i="1"/>
  <c r="C1492" i="1"/>
  <c r="G1492" i="1" s="1"/>
  <c r="C1491" i="1"/>
  <c r="H1491" i="1" s="1"/>
  <c r="H1490" i="1"/>
  <c r="C1490" i="1"/>
  <c r="G1490" i="1" s="1"/>
  <c r="H1489" i="1"/>
  <c r="G1489" i="1"/>
  <c r="C1489" i="1"/>
  <c r="G1488" i="1"/>
  <c r="C1488" i="1"/>
  <c r="H1488" i="1" s="1"/>
  <c r="G1487" i="1"/>
  <c r="C1487" i="1"/>
  <c r="H1487" i="1" s="1"/>
  <c r="C1486" i="1"/>
  <c r="G1486" i="1" s="1"/>
  <c r="H1485" i="1"/>
  <c r="G1485" i="1"/>
  <c r="C1485" i="1"/>
  <c r="H1484" i="1"/>
  <c r="C1484" i="1"/>
  <c r="G1484" i="1" s="1"/>
  <c r="H1482" i="1"/>
  <c r="C1482" i="1"/>
  <c r="G1482" i="1" s="1"/>
  <c r="G1480" i="1"/>
  <c r="C1480" i="1"/>
  <c r="H1480" i="1" s="1"/>
  <c r="G1479" i="1"/>
  <c r="D1479" i="1"/>
  <c r="C1479" i="1"/>
  <c r="D1478" i="1"/>
  <c r="G1478" i="1" s="1"/>
  <c r="C1478" i="1"/>
  <c r="D1477" i="1"/>
  <c r="C1477" i="1"/>
  <c r="D1476" i="1"/>
  <c r="C1476" i="1"/>
  <c r="G1476" i="1" s="1"/>
  <c r="G1475" i="1"/>
  <c r="D1475" i="1"/>
  <c r="C1475" i="1"/>
  <c r="H1475" i="1" s="1"/>
  <c r="H1474" i="1"/>
  <c r="D1474" i="1"/>
  <c r="C1474" i="1"/>
  <c r="J1474" i="1" s="1"/>
  <c r="J1473" i="1"/>
  <c r="G1473" i="1"/>
  <c r="I1473" i="1" s="1"/>
  <c r="D1473" i="1"/>
  <c r="C1473" i="1"/>
  <c r="H1473" i="1" s="1"/>
  <c r="H1472" i="1"/>
  <c r="G1472" i="1"/>
  <c r="I1472" i="1" s="1"/>
  <c r="D1472" i="1"/>
  <c r="C1472" i="1"/>
  <c r="J1472" i="1" s="1"/>
  <c r="J1471" i="1"/>
  <c r="G1471" i="1"/>
  <c r="I1471" i="1" s="1"/>
  <c r="D1471" i="1"/>
  <c r="C1471" i="1"/>
  <c r="H1471" i="1" s="1"/>
  <c r="D1470" i="1"/>
  <c r="G1470" i="1" s="1"/>
  <c r="C1470" i="1"/>
  <c r="G1469" i="1"/>
  <c r="D1469" i="1"/>
  <c r="C1469" i="1"/>
  <c r="H1469" i="1" s="1"/>
  <c r="D1468" i="1"/>
  <c r="G1468" i="1" s="1"/>
  <c r="C1468" i="1"/>
  <c r="D1467" i="1"/>
  <c r="J1467" i="1" s="1"/>
  <c r="C1467" i="1"/>
  <c r="D1466" i="1"/>
  <c r="G1466" i="1" s="1"/>
  <c r="C1466" i="1"/>
  <c r="D1465" i="1"/>
  <c r="J1465" i="1" s="1"/>
  <c r="C1465" i="1"/>
  <c r="D1464" i="1"/>
  <c r="G1464" i="1" s="1"/>
  <c r="C1464" i="1"/>
  <c r="D1463" i="1"/>
  <c r="J1463" i="1" s="1"/>
  <c r="C1463" i="1"/>
  <c r="D1462" i="1"/>
  <c r="G1462" i="1" s="1"/>
  <c r="C1462" i="1"/>
  <c r="D1461" i="1"/>
  <c r="G1461" i="1" s="1"/>
  <c r="C1461" i="1"/>
  <c r="D1460" i="1"/>
  <c r="J1460" i="1" s="1"/>
  <c r="C1460" i="1"/>
  <c r="G1460" i="1" s="1"/>
  <c r="D1459" i="1"/>
  <c r="G1459" i="1" s="1"/>
  <c r="C1459" i="1"/>
  <c r="D1458" i="1"/>
  <c r="J1458" i="1" s="1"/>
  <c r="C1458" i="1"/>
  <c r="G1458" i="1" s="1"/>
  <c r="D1457" i="1"/>
  <c r="G1457" i="1" s="1"/>
  <c r="C1457" i="1"/>
  <c r="D1456" i="1"/>
  <c r="J1456" i="1" s="1"/>
  <c r="C1456" i="1"/>
  <c r="G1456" i="1" s="1"/>
  <c r="D1455" i="1"/>
  <c r="G1455" i="1" s="1"/>
  <c r="C1455" i="1"/>
  <c r="C1454" i="1"/>
  <c r="J1452" i="1"/>
  <c r="H1452" i="1"/>
  <c r="D1452" i="1"/>
  <c r="C1452" i="1"/>
  <c r="G1452" i="1" s="1"/>
  <c r="J1451" i="1"/>
  <c r="H1451" i="1"/>
  <c r="D1451" i="1"/>
  <c r="G1451" i="1" s="1"/>
  <c r="C1451" i="1"/>
  <c r="J1450" i="1"/>
  <c r="H1450" i="1"/>
  <c r="D1450" i="1"/>
  <c r="C1450" i="1"/>
  <c r="G1450" i="1" s="1"/>
  <c r="J1449" i="1"/>
  <c r="H1449" i="1"/>
  <c r="D1449" i="1"/>
  <c r="G1449" i="1" s="1"/>
  <c r="C1449" i="1"/>
  <c r="J1448" i="1"/>
  <c r="H1448" i="1"/>
  <c r="D1448" i="1"/>
  <c r="C1448" i="1"/>
  <c r="G1448" i="1" s="1"/>
  <c r="J1447" i="1"/>
  <c r="H1447" i="1"/>
  <c r="D1447" i="1"/>
  <c r="G1447" i="1" s="1"/>
  <c r="C1447" i="1"/>
  <c r="J1446" i="1"/>
  <c r="H1446" i="1"/>
  <c r="D1446" i="1"/>
  <c r="C1446" i="1"/>
  <c r="G1446" i="1" s="1"/>
  <c r="J1445" i="1"/>
  <c r="G1445" i="1"/>
  <c r="D1445" i="1"/>
  <c r="C1445" i="1"/>
  <c r="H1445" i="1" s="1"/>
  <c r="G1444" i="1"/>
  <c r="D1444" i="1"/>
  <c r="C1444" i="1"/>
  <c r="G1443" i="1"/>
  <c r="D1443" i="1"/>
  <c r="C1443" i="1"/>
  <c r="G1442" i="1"/>
  <c r="D1442" i="1"/>
  <c r="C1442" i="1"/>
  <c r="G1441" i="1"/>
  <c r="D1441" i="1"/>
  <c r="C1441" i="1"/>
  <c r="G1440" i="1"/>
  <c r="D1440" i="1"/>
  <c r="C1440" i="1"/>
  <c r="G1439" i="1"/>
  <c r="D1439" i="1"/>
  <c r="C1439" i="1"/>
  <c r="G1438" i="1"/>
  <c r="D1438" i="1"/>
  <c r="C1438" i="1"/>
  <c r="H1438" i="1" s="1"/>
  <c r="D1437" i="1"/>
  <c r="C1437" i="1"/>
  <c r="H1437" i="1" s="1"/>
  <c r="D1434" i="1"/>
  <c r="C1434" i="1"/>
  <c r="H1434" i="1" s="1"/>
  <c r="D1433" i="1"/>
  <c r="C1433" i="1"/>
  <c r="H1433" i="1" s="1"/>
  <c r="G1432" i="1"/>
  <c r="D1432" i="1"/>
  <c r="C1432" i="1"/>
  <c r="H1432" i="1" s="1"/>
  <c r="G1431" i="1"/>
  <c r="D1431" i="1"/>
  <c r="C1431" i="1"/>
  <c r="H1431" i="1" s="1"/>
  <c r="D1430" i="1"/>
  <c r="C1430" i="1"/>
  <c r="H1430" i="1" s="1"/>
  <c r="D1429" i="1"/>
  <c r="C1429" i="1"/>
  <c r="H1429" i="1" s="1"/>
  <c r="G1428" i="1"/>
  <c r="D1428" i="1"/>
  <c r="C1428" i="1"/>
  <c r="H1428" i="1" s="1"/>
  <c r="G1427" i="1"/>
  <c r="D1427" i="1"/>
  <c r="C1427" i="1"/>
  <c r="H1427" i="1" s="1"/>
  <c r="D1426" i="1"/>
  <c r="C1426" i="1"/>
  <c r="H1426" i="1" s="1"/>
  <c r="D1425" i="1"/>
  <c r="C1425" i="1"/>
  <c r="H1425" i="1" s="1"/>
  <c r="G1424" i="1"/>
  <c r="D1424" i="1"/>
  <c r="C1424" i="1"/>
  <c r="H1424" i="1" s="1"/>
  <c r="D1423" i="1"/>
  <c r="D1422" i="1"/>
  <c r="C1422" i="1"/>
  <c r="H1422" i="1" s="1"/>
  <c r="D1421" i="1"/>
  <c r="C1421" i="1"/>
  <c r="H1421" i="1" s="1"/>
  <c r="G1420" i="1"/>
  <c r="D1420" i="1"/>
  <c r="C1420" i="1"/>
  <c r="H1420" i="1" s="1"/>
  <c r="D1419" i="1"/>
  <c r="G1419" i="1" s="1"/>
  <c r="C1419" i="1"/>
  <c r="D1418" i="1"/>
  <c r="C1418" i="1"/>
  <c r="H1418" i="1" s="1"/>
  <c r="D1417" i="1"/>
  <c r="C1417" i="1"/>
  <c r="D1416" i="1"/>
  <c r="C1416" i="1"/>
  <c r="H1416" i="1" s="1"/>
  <c r="D1415" i="1"/>
  <c r="G1415" i="1" s="1"/>
  <c r="C1415" i="1"/>
  <c r="D1414" i="1"/>
  <c r="C1414" i="1"/>
  <c r="H1414" i="1" s="1"/>
  <c r="D1413" i="1"/>
  <c r="C1413" i="1"/>
  <c r="H1413" i="1" s="1"/>
  <c r="G1412" i="1"/>
  <c r="D1412" i="1"/>
  <c r="C1412" i="1"/>
  <c r="H1412" i="1" s="1"/>
  <c r="D1411" i="1"/>
  <c r="G1411" i="1" s="1"/>
  <c r="C1411" i="1"/>
  <c r="D1410" i="1"/>
  <c r="C1410" i="1"/>
  <c r="H1410" i="1" s="1"/>
  <c r="D1409" i="1"/>
  <c r="C1409" i="1"/>
  <c r="H1409" i="1" s="1"/>
  <c r="D1407" i="1"/>
  <c r="G1407" i="1" s="1"/>
  <c r="C1407" i="1"/>
  <c r="D1406" i="1"/>
  <c r="C1406" i="1"/>
  <c r="H1406" i="1" s="1"/>
  <c r="D1405" i="1"/>
  <c r="C1405" i="1"/>
  <c r="H1405" i="1" s="1"/>
  <c r="G1404" i="1"/>
  <c r="D1404" i="1"/>
  <c r="C1404" i="1"/>
  <c r="H1404" i="1" s="1"/>
  <c r="D1403" i="1"/>
  <c r="G1403" i="1" s="1"/>
  <c r="C1403" i="1"/>
  <c r="D1402" i="1"/>
  <c r="C1402" i="1"/>
  <c r="H1402" i="1" s="1"/>
  <c r="D1401" i="1"/>
  <c r="C1401" i="1"/>
  <c r="H1401" i="1" s="1"/>
  <c r="G1400" i="1"/>
  <c r="D1400" i="1"/>
  <c r="C1400" i="1"/>
  <c r="H1400" i="1" s="1"/>
  <c r="D1399" i="1"/>
  <c r="G1399" i="1" s="1"/>
  <c r="C1399" i="1"/>
  <c r="D1398" i="1"/>
  <c r="C1398" i="1"/>
  <c r="H1398" i="1" s="1"/>
  <c r="D1397" i="1"/>
  <c r="C1397" i="1"/>
  <c r="H1397" i="1" s="1"/>
  <c r="G1396" i="1"/>
  <c r="D1396" i="1"/>
  <c r="C1396" i="1"/>
  <c r="H1396" i="1" s="1"/>
  <c r="D1395" i="1"/>
  <c r="G1395" i="1" s="1"/>
  <c r="C1395" i="1"/>
  <c r="D1394" i="1"/>
  <c r="C1394" i="1"/>
  <c r="H1394" i="1" s="1"/>
  <c r="D1393" i="1"/>
  <c r="C1393" i="1"/>
  <c r="H1393" i="1" s="1"/>
  <c r="G1392" i="1"/>
  <c r="D1392" i="1"/>
  <c r="C1392" i="1"/>
  <c r="H1392" i="1" s="1"/>
  <c r="D1391" i="1"/>
  <c r="G1391" i="1" s="1"/>
  <c r="C1391" i="1"/>
  <c r="D1390" i="1"/>
  <c r="C1390" i="1"/>
  <c r="H1390" i="1" s="1"/>
  <c r="D1389" i="1"/>
  <c r="C1389" i="1"/>
  <c r="H1389" i="1" s="1"/>
  <c r="G1388" i="1"/>
  <c r="D1388" i="1"/>
  <c r="C1388" i="1"/>
  <c r="H1388" i="1" s="1"/>
  <c r="D1387" i="1"/>
  <c r="G1387" i="1" s="1"/>
  <c r="C1387" i="1"/>
  <c r="D1386" i="1"/>
  <c r="C1386" i="1"/>
  <c r="H1386" i="1" s="1"/>
  <c r="D1385" i="1"/>
  <c r="C1385" i="1"/>
  <c r="H1385" i="1" s="1"/>
  <c r="G1384" i="1"/>
  <c r="D1384" i="1"/>
  <c r="C1384" i="1"/>
  <c r="H1384" i="1" s="1"/>
  <c r="D1383" i="1"/>
  <c r="G1383" i="1" s="1"/>
  <c r="C1383" i="1"/>
  <c r="D1382" i="1"/>
  <c r="C1382" i="1"/>
  <c r="H1382" i="1" s="1"/>
  <c r="D1381" i="1"/>
  <c r="C1381" i="1"/>
  <c r="H1381" i="1" s="1"/>
  <c r="G1380" i="1"/>
  <c r="D1380" i="1"/>
  <c r="C1380" i="1"/>
  <c r="H1380" i="1" s="1"/>
  <c r="D1379" i="1"/>
  <c r="G1379" i="1" s="1"/>
  <c r="C1379" i="1"/>
  <c r="D1378" i="1"/>
  <c r="C1378" i="1"/>
  <c r="H1378" i="1" s="1"/>
  <c r="D1377" i="1"/>
  <c r="C1377" i="1"/>
  <c r="H1377" i="1" s="1"/>
  <c r="G1376" i="1"/>
  <c r="D1376" i="1"/>
  <c r="C1376" i="1"/>
  <c r="H1376" i="1" s="1"/>
  <c r="D1375" i="1"/>
  <c r="G1375" i="1" s="1"/>
  <c r="C1375" i="1"/>
  <c r="D1374" i="1"/>
  <c r="C1374" i="1"/>
  <c r="H1374" i="1" s="1"/>
  <c r="D1373" i="1"/>
  <c r="C1373" i="1"/>
  <c r="H1373" i="1" s="1"/>
  <c r="G1372" i="1"/>
  <c r="D1372" i="1"/>
  <c r="C1372" i="1"/>
  <c r="H1372" i="1" s="1"/>
  <c r="D1371" i="1"/>
  <c r="G1371" i="1" s="1"/>
  <c r="C1371" i="1"/>
  <c r="D1370" i="1"/>
  <c r="C1370" i="1"/>
  <c r="H1370" i="1" s="1"/>
  <c r="D1369" i="1"/>
  <c r="C1369" i="1"/>
  <c r="H1369" i="1" s="1"/>
  <c r="G1368" i="1"/>
  <c r="D1368" i="1"/>
  <c r="C1368" i="1"/>
  <c r="H1368" i="1" s="1"/>
  <c r="D1367" i="1"/>
  <c r="G1367" i="1" s="1"/>
  <c r="C1367" i="1"/>
  <c r="D1366" i="1"/>
  <c r="C1366" i="1"/>
  <c r="H1366" i="1" s="1"/>
  <c r="D1365" i="1"/>
  <c r="C1365" i="1"/>
  <c r="H1365" i="1" s="1"/>
  <c r="G1364" i="1"/>
  <c r="D1364" i="1"/>
  <c r="C1364" i="1"/>
  <c r="H1364" i="1" s="1"/>
  <c r="D1363" i="1"/>
  <c r="G1363" i="1" s="1"/>
  <c r="C1363" i="1"/>
  <c r="D1362" i="1"/>
  <c r="C1362" i="1"/>
  <c r="H1362" i="1" s="1"/>
  <c r="D1361" i="1"/>
  <c r="C1361" i="1"/>
  <c r="H1361" i="1" s="1"/>
  <c r="G1360" i="1"/>
  <c r="D1360" i="1"/>
  <c r="C1360" i="1"/>
  <c r="H1360" i="1" s="1"/>
  <c r="D1359" i="1"/>
  <c r="G1359" i="1" s="1"/>
  <c r="C1359" i="1"/>
  <c r="D1358" i="1"/>
  <c r="C1358" i="1"/>
  <c r="H1358" i="1" s="1"/>
  <c r="D1357" i="1"/>
  <c r="C1357" i="1"/>
  <c r="H1357" i="1" s="1"/>
  <c r="G1356" i="1"/>
  <c r="D1356" i="1"/>
  <c r="C1356" i="1"/>
  <c r="H1356" i="1" s="1"/>
  <c r="D1355" i="1"/>
  <c r="G1355" i="1" s="1"/>
  <c r="C1355" i="1"/>
  <c r="D1354" i="1"/>
  <c r="C1354" i="1"/>
  <c r="H1354" i="1" s="1"/>
  <c r="D1353" i="1"/>
  <c r="C1353" i="1"/>
  <c r="H1353" i="1" s="1"/>
  <c r="G1352" i="1"/>
  <c r="D1352" i="1"/>
  <c r="C1352" i="1"/>
  <c r="H1352" i="1" s="1"/>
  <c r="D1351" i="1"/>
  <c r="G1351" i="1" s="1"/>
  <c r="C1351" i="1"/>
  <c r="D1350" i="1"/>
  <c r="C1350" i="1"/>
  <c r="H1350" i="1" s="1"/>
  <c r="D1349" i="1"/>
  <c r="C1349" i="1"/>
  <c r="H1349" i="1" s="1"/>
  <c r="G1348" i="1"/>
  <c r="D1348" i="1"/>
  <c r="C1348" i="1"/>
  <c r="H1348" i="1" s="1"/>
  <c r="D1347" i="1"/>
  <c r="G1347" i="1" s="1"/>
  <c r="C1347" i="1"/>
  <c r="D1346" i="1"/>
  <c r="C1346" i="1"/>
  <c r="H1346" i="1" s="1"/>
  <c r="D1345" i="1"/>
  <c r="C1345" i="1"/>
  <c r="H1345" i="1" s="1"/>
  <c r="G1344" i="1"/>
  <c r="D1344" i="1"/>
  <c r="C1344" i="1"/>
  <c r="H1344" i="1" s="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D1274" i="1"/>
  <c r="H1274" i="1" s="1"/>
  <c r="C1274" i="1"/>
  <c r="D1273" i="1"/>
  <c r="H1273" i="1" s="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D1265" i="1"/>
  <c r="H1265" i="1" s="1"/>
  <c r="C1265" i="1"/>
  <c r="D1264" i="1"/>
  <c r="C1264" i="1"/>
  <c r="H1264" i="1" s="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C1247" i="1"/>
  <c r="H1246" i="1"/>
  <c r="G1246" i="1"/>
  <c r="D1246" i="1"/>
  <c r="C1246" i="1"/>
  <c r="D1245" i="1"/>
  <c r="H1245" i="1" s="1"/>
  <c r="C1245" i="1"/>
  <c r="H1244" i="1"/>
  <c r="G1244" i="1"/>
  <c r="D1244" i="1"/>
  <c r="C1244" i="1"/>
  <c r="H1243" i="1"/>
  <c r="G1243" i="1"/>
  <c r="D1243" i="1"/>
  <c r="C1243" i="1"/>
  <c r="H1242" i="1"/>
  <c r="G1242" i="1"/>
  <c r="D1242" i="1"/>
  <c r="C1242" i="1"/>
  <c r="D1241" i="1"/>
  <c r="H1241" i="1" s="1"/>
  <c r="C1241" i="1"/>
  <c r="H1240" i="1"/>
  <c r="G1240" i="1"/>
  <c r="D1240" i="1"/>
  <c r="C1240" i="1"/>
  <c r="H1239" i="1"/>
  <c r="G1239" i="1"/>
  <c r="D1239" i="1"/>
  <c r="C1239" i="1"/>
  <c r="H1238" i="1"/>
  <c r="G1238" i="1"/>
  <c r="D1238" i="1"/>
  <c r="C1238" i="1"/>
  <c r="G1237" i="1"/>
  <c r="D1237" i="1"/>
  <c r="H1237" i="1" s="1"/>
  <c r="C1237" i="1"/>
  <c r="G1236" i="1"/>
  <c r="D1236" i="1"/>
  <c r="H1236" i="1" s="1"/>
  <c r="C1236" i="1"/>
  <c r="D1235" i="1"/>
  <c r="H1234" i="1"/>
  <c r="G1234" i="1"/>
  <c r="D1234" i="1"/>
  <c r="C1234" i="1"/>
  <c r="H1233" i="1"/>
  <c r="G1233" i="1"/>
  <c r="D1233" i="1"/>
  <c r="C1233" i="1"/>
  <c r="H1232" i="1"/>
  <c r="G1232" i="1"/>
  <c r="D1232" i="1"/>
  <c r="C1232" i="1"/>
  <c r="H1231" i="1"/>
  <c r="G1231" i="1"/>
  <c r="D1231" i="1"/>
  <c r="C1231" i="1"/>
  <c r="H1230" i="1"/>
  <c r="G1230" i="1"/>
  <c r="D1230" i="1"/>
  <c r="C1230" i="1"/>
  <c r="D1229" i="1"/>
  <c r="C1229" i="1"/>
  <c r="H1229" i="1" s="1"/>
  <c r="H1228" i="1"/>
  <c r="G1228" i="1"/>
  <c r="D1228" i="1"/>
  <c r="C1228" i="1"/>
  <c r="C1227" i="1"/>
  <c r="H1226" i="1"/>
  <c r="G1226" i="1"/>
  <c r="D1226" i="1"/>
  <c r="C1226" i="1"/>
  <c r="H1225" i="1"/>
  <c r="G1225" i="1"/>
  <c r="D1225" i="1"/>
  <c r="C1225" i="1"/>
  <c r="D1224" i="1"/>
  <c r="C1224" i="1"/>
  <c r="H1224" i="1" s="1"/>
  <c r="D1223" i="1"/>
  <c r="C1223" i="1"/>
  <c r="H1223" i="1" s="1"/>
  <c r="H1221" i="1"/>
  <c r="G1221" i="1"/>
  <c r="D1221" i="1"/>
  <c r="C1221" i="1"/>
  <c r="H1220" i="1"/>
  <c r="G1220" i="1"/>
  <c r="D1220" i="1"/>
  <c r="C1220" i="1"/>
  <c r="H1219" i="1"/>
  <c r="G1219" i="1"/>
  <c r="D1219" i="1"/>
  <c r="C1219" i="1"/>
  <c r="H1218" i="1"/>
  <c r="D1218" i="1"/>
  <c r="G1218" i="1" s="1"/>
  <c r="C1218" i="1"/>
  <c r="D1217" i="1"/>
  <c r="C1217"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C1154" i="1"/>
  <c r="D1151" i="1"/>
  <c r="C1151" i="1"/>
  <c r="H1151" i="1" s="1"/>
  <c r="H1150" i="1"/>
  <c r="G1150" i="1"/>
  <c r="D1150" i="1"/>
  <c r="C1150" i="1"/>
  <c r="H1149" i="1"/>
  <c r="G1149" i="1"/>
  <c r="D1149" i="1"/>
  <c r="C1149" i="1"/>
  <c r="D1148"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C1138" i="1"/>
  <c r="G1138" i="1" s="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D1114" i="1"/>
  <c r="H1114" i="1" s="1"/>
  <c r="C1114" i="1"/>
  <c r="D1113" i="1"/>
  <c r="H1113" i="1" s="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D1056" i="1"/>
  <c r="G1056" i="1" s="1"/>
  <c r="C1056" i="1"/>
  <c r="H1055" i="1"/>
  <c r="G1055" i="1"/>
  <c r="D1055" i="1"/>
  <c r="C1055" i="1"/>
  <c r="D1054" i="1"/>
  <c r="G1054" i="1" s="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C1047" i="1"/>
  <c r="H1045" i="1"/>
  <c r="G1045" i="1"/>
  <c r="D1045" i="1"/>
  <c r="C1045" i="1"/>
  <c r="H1044" i="1"/>
  <c r="G1044" i="1"/>
  <c r="D1044" i="1"/>
  <c r="C1044" i="1"/>
  <c r="D1043" i="1"/>
  <c r="H1043" i="1" s="1"/>
  <c r="C1043" i="1"/>
  <c r="H1042" i="1"/>
  <c r="G1042" i="1"/>
  <c r="D1042" i="1"/>
  <c r="C1042" i="1"/>
  <c r="D1041" i="1"/>
  <c r="H1041" i="1" s="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H1032" i="1"/>
  <c r="G1032" i="1"/>
  <c r="D1032" i="1"/>
  <c r="C1032" i="1"/>
  <c r="H1031" i="1"/>
  <c r="G1031" i="1"/>
  <c r="D1031" i="1"/>
  <c r="C1031" i="1"/>
  <c r="D1030" i="1"/>
  <c r="H1030" i="1" s="1"/>
  <c r="C1030" i="1"/>
  <c r="H1029" i="1"/>
  <c r="G1029" i="1"/>
  <c r="D1029" i="1"/>
  <c r="C1029" i="1"/>
  <c r="D1028" i="1"/>
  <c r="H1028" i="1" s="1"/>
  <c r="C1028" i="1"/>
  <c r="H1027" i="1"/>
  <c r="G1027" i="1"/>
  <c r="D1027" i="1"/>
  <c r="C1027" i="1"/>
  <c r="H1026" i="1"/>
  <c r="G1026" i="1"/>
  <c r="D1026" i="1"/>
  <c r="C1026"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D1018" i="1"/>
  <c r="H1018" i="1" s="1"/>
  <c r="C1018" i="1"/>
  <c r="G1017" i="1"/>
  <c r="D1017" i="1"/>
  <c r="H1017" i="1" s="1"/>
  <c r="C1017" i="1"/>
  <c r="H1016" i="1"/>
  <c r="G1016" i="1"/>
  <c r="D1016" i="1"/>
  <c r="C1016" i="1"/>
  <c r="H1015" i="1"/>
  <c r="G1015" i="1"/>
  <c r="D1015" i="1"/>
  <c r="C1015" i="1"/>
  <c r="G1014" i="1"/>
  <c r="D1014" i="1"/>
  <c r="H1014" i="1" s="1"/>
  <c r="C1014" i="1"/>
  <c r="D1013" i="1"/>
  <c r="H1013" i="1" s="1"/>
  <c r="C1013" i="1"/>
  <c r="D1012" i="1"/>
  <c r="H1012" i="1" s="1"/>
  <c r="C1012" i="1"/>
  <c r="H1011" i="1"/>
  <c r="G1011" i="1"/>
  <c r="D1011" i="1"/>
  <c r="C1011" i="1"/>
  <c r="D1010" i="1"/>
  <c r="H1010" i="1" s="1"/>
  <c r="C1010" i="1"/>
  <c r="H1009" i="1"/>
  <c r="G1009" i="1"/>
  <c r="D1009" i="1"/>
  <c r="C1009" i="1"/>
  <c r="H1008" i="1"/>
  <c r="G1008" i="1"/>
  <c r="D1008" i="1"/>
  <c r="C1008" i="1"/>
  <c r="D1007" i="1"/>
  <c r="H1007" i="1" s="1"/>
  <c r="C1007" i="1"/>
  <c r="D1006" i="1"/>
  <c r="H1006" i="1" s="1"/>
  <c r="C1006" i="1"/>
  <c r="H1005" i="1"/>
  <c r="G1005" i="1"/>
  <c r="D1005" i="1"/>
  <c r="C1005" i="1"/>
  <c r="G1004" i="1"/>
  <c r="D1004" i="1"/>
  <c r="H1004" i="1" s="1"/>
  <c r="C1004" i="1"/>
  <c r="D1003" i="1"/>
  <c r="H1003" i="1" s="1"/>
  <c r="C1003" i="1"/>
  <c r="G1002" i="1"/>
  <c r="D1002" i="1"/>
  <c r="H1002" i="1" s="1"/>
  <c r="C1002" i="1"/>
  <c r="D1001" i="1"/>
  <c r="H1001" i="1" s="1"/>
  <c r="C1001" i="1"/>
  <c r="D1000" i="1"/>
  <c r="H1000" i="1" s="1"/>
  <c r="C1000" i="1"/>
  <c r="D999" i="1"/>
  <c r="H999" i="1" s="1"/>
  <c r="C999" i="1"/>
  <c r="D998" i="1"/>
  <c r="H998" i="1" s="1"/>
  <c r="C998" i="1"/>
  <c r="C997" i="1"/>
  <c r="D996" i="1"/>
  <c r="H996" i="1" s="1"/>
  <c r="C996" i="1"/>
  <c r="D995" i="1"/>
  <c r="H995" i="1" s="1"/>
  <c r="C995" i="1"/>
  <c r="H994" i="1"/>
  <c r="G994" i="1"/>
  <c r="D994" i="1"/>
  <c r="C994" i="1"/>
  <c r="D993" i="1"/>
  <c r="H993" i="1" s="1"/>
  <c r="C993" i="1"/>
  <c r="H992" i="1"/>
  <c r="G992" i="1"/>
  <c r="D992" i="1"/>
  <c r="C992" i="1"/>
  <c r="D991" i="1"/>
  <c r="G991" i="1" s="1"/>
  <c r="C991" i="1"/>
  <c r="C990" i="1"/>
  <c r="H989" i="1"/>
  <c r="G989" i="1"/>
  <c r="D989" i="1"/>
  <c r="C989" i="1"/>
  <c r="H988" i="1"/>
  <c r="G988" i="1"/>
  <c r="D988" i="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D816" i="1"/>
  <c r="G816" i="1" s="1"/>
  <c r="C816" i="1"/>
  <c r="H815" i="1"/>
  <c r="G815" i="1"/>
  <c r="D815" i="1"/>
  <c r="C815" i="1"/>
  <c r="H814" i="1"/>
  <c r="G814" i="1"/>
  <c r="D814" i="1"/>
  <c r="C814" i="1"/>
  <c r="H813" i="1"/>
  <c r="G813" i="1"/>
  <c r="D813" i="1"/>
  <c r="C813" i="1"/>
  <c r="H812" i="1"/>
  <c r="D812" i="1"/>
  <c r="G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D718" i="1"/>
  <c r="G718" i="1" s="1"/>
  <c r="C718" i="1"/>
  <c r="H717" i="1"/>
  <c r="G717" i="1"/>
  <c r="D717" i="1"/>
  <c r="C717" i="1"/>
  <c r="H716" i="1"/>
  <c r="D716" i="1"/>
  <c r="G716" i="1" s="1"/>
  <c r="C716" i="1"/>
  <c r="D715" i="1"/>
  <c r="H715" i="1" s="1"/>
  <c r="C715" i="1"/>
  <c r="H714" i="1"/>
  <c r="D714" i="1"/>
  <c r="G714" i="1" s="1"/>
  <c r="C714" i="1"/>
  <c r="H713" i="1"/>
  <c r="D713" i="1"/>
  <c r="G713" i="1" s="1"/>
  <c r="C713" i="1"/>
  <c r="H712" i="1"/>
  <c r="G712" i="1"/>
  <c r="D712" i="1"/>
  <c r="C712" i="1"/>
  <c r="H711" i="1"/>
  <c r="D711" i="1"/>
  <c r="G711" i="1" s="1"/>
  <c r="C711" i="1"/>
  <c r="H710" i="1"/>
  <c r="D710" i="1"/>
  <c r="G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D690" i="1"/>
  <c r="C690" i="1"/>
  <c r="H690" i="1" s="1"/>
  <c r="D689" i="1"/>
  <c r="H689" i="1" s="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G671" i="1" s="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D647" i="1"/>
  <c r="G647" i="1" s="1"/>
  <c r="C647" i="1"/>
  <c r="H646" i="1"/>
  <c r="G646" i="1"/>
  <c r="D646" i="1"/>
  <c r="C646" i="1"/>
  <c r="H645" i="1"/>
  <c r="D645" i="1"/>
  <c r="G645" i="1" s="1"/>
  <c r="C645" i="1"/>
  <c r="H644" i="1"/>
  <c r="G644" i="1"/>
  <c r="D644" i="1"/>
  <c r="C644" i="1"/>
  <c r="H643" i="1"/>
  <c r="G643" i="1"/>
  <c r="D643" i="1"/>
  <c r="C643" i="1"/>
  <c r="H642" i="1"/>
  <c r="D642" i="1"/>
  <c r="G642" i="1" s="1"/>
  <c r="C642" i="1"/>
  <c r="H641" i="1"/>
  <c r="D641" i="1"/>
  <c r="G641" i="1" s="1"/>
  <c r="C641" i="1"/>
  <c r="G632"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H413" i="1" s="1"/>
  <c r="C413"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D366" i="1"/>
  <c r="H366" i="1" s="1"/>
  <c r="C366" i="1"/>
  <c r="H365" i="1"/>
  <c r="G365" i="1"/>
  <c r="D365" i="1"/>
  <c r="C365" i="1"/>
  <c r="D364" i="1"/>
  <c r="H364" i="1" s="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D290" i="1"/>
  <c r="G290" i="1" s="1"/>
  <c r="C290"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G261" i="1" s="1"/>
  <c r="C261" i="1"/>
  <c r="H260" i="1"/>
  <c r="G260" i="1"/>
  <c r="D260" i="1"/>
  <c r="C260" i="1"/>
  <c r="H258" i="1"/>
  <c r="G258" i="1"/>
  <c r="D258" i="1"/>
  <c r="C258" i="1"/>
  <c r="H257" i="1"/>
  <c r="G257" i="1"/>
  <c r="D257" i="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D246" i="1"/>
  <c r="C246" i="1"/>
  <c r="H246" i="1" s="1"/>
  <c r="H245" i="1"/>
  <c r="G245" i="1"/>
  <c r="D245" i="1"/>
  <c r="C245" i="1"/>
  <c r="H244" i="1"/>
  <c r="G244" i="1"/>
  <c r="D244" i="1"/>
  <c r="C244" i="1"/>
  <c r="D243" i="1"/>
  <c r="C243" i="1"/>
  <c r="H243" i="1" s="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D208" i="1"/>
  <c r="G208" i="1" s="1"/>
  <c r="C208" i="1"/>
  <c r="D207" i="1"/>
  <c r="C207" i="1"/>
  <c r="G207" i="1" s="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C193" i="1"/>
  <c r="H191" i="1"/>
  <c r="G191" i="1"/>
  <c r="D191" i="1"/>
  <c r="C191" i="1"/>
  <c r="D190" i="1"/>
  <c r="H190" i="1" s="1"/>
  <c r="C190" i="1"/>
  <c r="D189" i="1"/>
  <c r="H189" i="1" s="1"/>
  <c r="C189" i="1"/>
  <c r="G188" i="1"/>
  <c r="D188" i="1"/>
  <c r="H188" i="1" s="1"/>
  <c r="C188" i="1"/>
  <c r="D187" i="1"/>
  <c r="H187" i="1" s="1"/>
  <c r="C187" i="1"/>
  <c r="D186" i="1"/>
  <c r="H186" i="1" s="1"/>
  <c r="C186" i="1"/>
  <c r="H185" i="1"/>
  <c r="G185" i="1"/>
  <c r="D185" i="1"/>
  <c r="C185" i="1"/>
  <c r="D184" i="1"/>
  <c r="H184" i="1" s="1"/>
  <c r="C184" i="1"/>
  <c r="G183" i="1"/>
  <c r="D183" i="1"/>
  <c r="H183" i="1" s="1"/>
  <c r="C183" i="1"/>
  <c r="H182" i="1"/>
  <c r="G182" i="1"/>
  <c r="D182" i="1"/>
  <c r="C182" i="1"/>
  <c r="H181" i="1"/>
  <c r="G181" i="1"/>
  <c r="D181" i="1"/>
  <c r="C181" i="1"/>
  <c r="H180" i="1"/>
  <c r="G180" i="1"/>
  <c r="D180" i="1"/>
  <c r="C180" i="1"/>
  <c r="H179" i="1"/>
  <c r="G179" i="1"/>
  <c r="D179" i="1"/>
  <c r="C179" i="1"/>
  <c r="D178" i="1"/>
  <c r="H178" i="1" s="1"/>
  <c r="C178" i="1"/>
  <c r="H177" i="1"/>
  <c r="D177" i="1"/>
  <c r="G177" i="1" s="1"/>
  <c r="C177" i="1"/>
  <c r="H176" i="1"/>
  <c r="G176" i="1"/>
  <c r="D176" i="1"/>
  <c r="C176" i="1"/>
  <c r="H175" i="1"/>
  <c r="D175" i="1"/>
  <c r="G175" i="1" s="1"/>
  <c r="C175" i="1"/>
  <c r="H174" i="1"/>
  <c r="D174" i="1"/>
  <c r="G174" i="1" s="1"/>
  <c r="C174" i="1"/>
  <c r="D173" i="1"/>
  <c r="G173" i="1" s="1"/>
  <c r="C173" i="1"/>
  <c r="H172" i="1"/>
  <c r="D172" i="1"/>
  <c r="G172" i="1" s="1"/>
  <c r="C172" i="1"/>
  <c r="H171" i="1"/>
  <c r="G171" i="1"/>
  <c r="D171" i="1"/>
  <c r="C171" i="1"/>
  <c r="H170" i="1"/>
  <c r="D170" i="1"/>
  <c r="G170" i="1" s="1"/>
  <c r="C170" i="1"/>
  <c r="H169" i="1"/>
  <c r="D169" i="1"/>
  <c r="G169" i="1" s="1"/>
  <c r="C169" i="1"/>
  <c r="D168" i="1"/>
  <c r="H168" i="1" s="1"/>
  <c r="C168" i="1"/>
  <c r="D167" i="1"/>
  <c r="H167" i="1" s="1"/>
  <c r="C167" i="1"/>
  <c r="H166" i="1"/>
  <c r="D166" i="1"/>
  <c r="G166" i="1" s="1"/>
  <c r="C166" i="1"/>
  <c r="D165" i="1"/>
  <c r="G165" i="1" s="1"/>
  <c r="C165" i="1"/>
  <c r="H164" i="1"/>
  <c r="D164" i="1"/>
  <c r="G164" i="1" s="1"/>
  <c r="C164" i="1"/>
  <c r="D163" i="1"/>
  <c r="H163" i="1" s="1"/>
  <c r="C163" i="1"/>
  <c r="D162" i="1"/>
  <c r="G162" i="1" s="1"/>
  <c r="C162" i="1"/>
  <c r="D161" i="1"/>
  <c r="G161" i="1" s="1"/>
  <c r="C161" i="1"/>
  <c r="D160" i="1"/>
  <c r="G160" i="1" s="1"/>
  <c r="C160" i="1"/>
  <c r="H158" i="1"/>
  <c r="G158" i="1"/>
  <c r="D158" i="1"/>
  <c r="C158" i="1"/>
  <c r="D157" i="1"/>
  <c r="G157" i="1" s="1"/>
  <c r="C157" i="1"/>
  <c r="H156" i="1"/>
  <c r="G156" i="1"/>
  <c r="D156" i="1"/>
  <c r="C156" i="1"/>
  <c r="D155" i="1"/>
  <c r="H155" i="1" s="1"/>
  <c r="C155" i="1"/>
  <c r="D154" i="1"/>
  <c r="H154" i="1" s="1"/>
  <c r="C154" i="1"/>
  <c r="D153" i="1"/>
  <c r="H153" i="1" s="1"/>
  <c r="C153" i="1"/>
  <c r="G152" i="1"/>
  <c r="D152" i="1"/>
  <c r="H152" i="1" s="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G131" i="1" s="1"/>
  <c r="C131" i="1"/>
  <c r="D130" i="1"/>
  <c r="H130" i="1" s="1"/>
  <c r="C130" i="1"/>
  <c r="D129" i="1"/>
  <c r="H129" i="1" s="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H79" i="1" s="1"/>
  <c r="D78" i="1"/>
  <c r="H77" i="1"/>
  <c r="G77" i="1"/>
  <c r="D77" i="1"/>
  <c r="C77" i="1"/>
  <c r="D76" i="1"/>
  <c r="H76" i="1" s="1"/>
  <c r="C76" i="1"/>
  <c r="H75" i="1"/>
  <c r="G75" i="1"/>
  <c r="D75" i="1"/>
  <c r="C75" i="1"/>
  <c r="H74" i="1"/>
  <c r="D74" i="1"/>
  <c r="G74" i="1" s="1"/>
  <c r="C74"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D48" i="1"/>
  <c r="C48" i="1"/>
  <c r="H48" i="1" s="1"/>
  <c r="D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413" i="1" l="1"/>
  <c r="G631" i="1"/>
  <c r="F247" i="4"/>
  <c r="G243" i="1"/>
  <c r="G246" i="1"/>
  <c r="C47" i="1"/>
  <c r="H47" i="1" s="1"/>
  <c r="G79" i="1"/>
  <c r="G81" i="1"/>
  <c r="G48" i="1"/>
  <c r="H1138" i="1"/>
  <c r="H207" i="1"/>
  <c r="H289" i="1"/>
  <c r="H411" i="1"/>
  <c r="G289" i="1"/>
  <c r="H412" i="1"/>
  <c r="E643" i="4"/>
  <c r="D637" i="1" s="1"/>
  <c r="G1416" i="1"/>
  <c r="G1229" i="1"/>
  <c r="G1264" i="1"/>
  <c r="G1241" i="1"/>
  <c r="G1148" i="1"/>
  <c r="G1151" i="1"/>
  <c r="H1217" i="1"/>
  <c r="H1216" i="1"/>
  <c r="G411" i="1"/>
  <c r="H288" i="1"/>
  <c r="G412" i="1"/>
  <c r="G1223" i="1"/>
  <c r="E281" i="9"/>
  <c r="B281" i="9" s="1"/>
  <c r="G1224" i="1"/>
  <c r="H1054" i="1"/>
  <c r="H1247" i="1"/>
  <c r="G1247" i="1"/>
  <c r="G1263" i="1"/>
  <c r="G1265" i="1"/>
  <c r="G1278" i="1"/>
  <c r="G1274" i="1"/>
  <c r="G1273" i="1"/>
  <c r="G1266" i="1"/>
  <c r="G1245" i="1"/>
  <c r="H1227" i="1"/>
  <c r="G1227" i="1"/>
  <c r="G1216" i="1"/>
  <c r="G1217" i="1"/>
  <c r="E308" i="9"/>
  <c r="B308" i="9" s="1"/>
  <c r="D1154" i="1"/>
  <c r="F180" i="5"/>
  <c r="G1113" i="1"/>
  <c r="G1114" i="1"/>
  <c r="H1047" i="1"/>
  <c r="G1047" i="1"/>
  <c r="G1048" i="1"/>
  <c r="G1050" i="1"/>
  <c r="F70" i="5"/>
  <c r="F63" i="5"/>
  <c r="G1041" i="1"/>
  <c r="G1043" i="1"/>
  <c r="G1030" i="1"/>
  <c r="G1033" i="1"/>
  <c r="G1028" i="1"/>
  <c r="G1023" i="1"/>
  <c r="G1025" i="1"/>
  <c r="F45" i="5"/>
  <c r="G1018" i="1"/>
  <c r="G1013" i="1"/>
  <c r="G1012" i="1"/>
  <c r="G1007" i="1"/>
  <c r="G1010" i="1"/>
  <c r="G1006" i="1"/>
  <c r="D997" i="1"/>
  <c r="H997" i="1" s="1"/>
  <c r="G1003" i="1"/>
  <c r="G1001" i="1"/>
  <c r="G1000" i="1"/>
  <c r="G999" i="1"/>
  <c r="G998" i="1"/>
  <c r="G996" i="1"/>
  <c r="H991" i="1"/>
  <c r="G995" i="1"/>
  <c r="G993" i="1"/>
  <c r="G986" i="1"/>
  <c r="G987" i="1"/>
  <c r="G1563" i="1"/>
  <c r="H1521" i="1"/>
  <c r="E285" i="9"/>
  <c r="B285" i="9" s="1"/>
  <c r="G1577" i="1"/>
  <c r="D49" i="8"/>
  <c r="H1560" i="1"/>
  <c r="E293" i="9"/>
  <c r="E286" i="9"/>
  <c r="B286" i="9" s="1"/>
  <c r="E300" i="9"/>
  <c r="B300" i="9" s="1"/>
  <c r="D1454" i="1"/>
  <c r="H1454" i="1" s="1"/>
  <c r="G1454" i="1"/>
  <c r="D22" i="7"/>
  <c r="E5" i="7"/>
  <c r="D1453" i="1"/>
  <c r="F122" i="6"/>
  <c r="H1417" i="1"/>
  <c r="E114" i="6"/>
  <c r="G1579" i="1"/>
  <c r="G1576" i="1"/>
  <c r="H1576" i="1"/>
  <c r="H1510" i="1"/>
  <c r="G1507" i="1"/>
  <c r="G1504" i="1"/>
  <c r="G1501" i="1"/>
  <c r="G1503" i="1"/>
  <c r="H1502" i="1"/>
  <c r="G1491" i="1"/>
  <c r="C1483" i="1"/>
  <c r="H1483" i="1" s="1"/>
  <c r="H1486" i="1"/>
  <c r="H1481" i="1"/>
  <c r="G1481" i="1"/>
  <c r="G1483" i="1"/>
  <c r="E34" i="9"/>
  <c r="B34" i="9" s="1"/>
  <c r="G690" i="1"/>
  <c r="G288" i="1"/>
  <c r="E273" i="9"/>
  <c r="B273" i="9" s="1"/>
  <c r="E644" i="4"/>
  <c r="D638" i="1" s="1"/>
  <c r="B275" i="9"/>
  <c r="E23" i="9"/>
  <c r="B23" i="9" s="1"/>
  <c r="E292" i="9"/>
  <c r="B292" i="9" s="1"/>
  <c r="E302" i="9"/>
  <c r="B302" i="9" s="1"/>
  <c r="F215" i="9"/>
  <c r="B215" i="9" s="1"/>
  <c r="F217" i="9"/>
  <c r="B217" i="9" s="1"/>
  <c r="G715" i="1"/>
  <c r="E43" i="9"/>
  <c r="B43" i="9" s="1"/>
  <c r="G709" i="1"/>
  <c r="G689" i="1"/>
  <c r="H671" i="1"/>
  <c r="E31" i="9"/>
  <c r="B31" i="9" s="1"/>
  <c r="G364" i="1"/>
  <c r="G366" i="1"/>
  <c r="E407" i="4"/>
  <c r="D402" i="1" s="1"/>
  <c r="H261" i="1"/>
  <c r="E263" i="4"/>
  <c r="D259" i="1" s="1"/>
  <c r="E68" i="9"/>
  <c r="B68" i="9" s="1"/>
  <c r="G255" i="1"/>
  <c r="G256" i="1"/>
  <c r="E224" i="4"/>
  <c r="D220" i="1" s="1"/>
  <c r="G190" i="1"/>
  <c r="G189" i="1"/>
  <c r="G187" i="1"/>
  <c r="B223" i="9"/>
  <c r="G184" i="1"/>
  <c r="G186" i="1"/>
  <c r="F177" i="4"/>
  <c r="F220" i="9"/>
  <c r="B220" i="9" s="1"/>
  <c r="G178" i="1"/>
  <c r="H173" i="1"/>
  <c r="H165" i="1"/>
  <c r="G168" i="1"/>
  <c r="G167" i="1"/>
  <c r="G163" i="1"/>
  <c r="H162" i="1"/>
  <c r="H160" i="1"/>
  <c r="H161" i="1"/>
  <c r="G155" i="1"/>
  <c r="H157" i="1"/>
  <c r="E40" i="9"/>
  <c r="B40" i="9" s="1"/>
  <c r="G154" i="1"/>
  <c r="G153" i="1"/>
  <c r="G149" i="1"/>
  <c r="G150" i="1"/>
  <c r="G129" i="1"/>
  <c r="G130" i="1"/>
  <c r="H131" i="1"/>
  <c r="E297" i="9"/>
  <c r="B297" i="9" s="1"/>
  <c r="F128" i="4"/>
  <c r="F112" i="4"/>
  <c r="F83" i="4"/>
  <c r="H73" i="1"/>
  <c r="G76" i="1"/>
  <c r="E50" i="4"/>
  <c r="D46" i="1" s="1"/>
  <c r="F68" i="4"/>
  <c r="G1570" i="1"/>
  <c r="H1570" i="1"/>
  <c r="I1442" i="1"/>
  <c r="I1478" i="1"/>
  <c r="I1462" i="1"/>
  <c r="J1477" i="1"/>
  <c r="H1477" i="1"/>
  <c r="G1530" i="1"/>
  <c r="H1530" i="1"/>
  <c r="I1457" i="1"/>
  <c r="I1459" i="1"/>
  <c r="H1462" i="1"/>
  <c r="H1463" i="1"/>
  <c r="H1464" i="1"/>
  <c r="I1464" i="1" s="1"/>
  <c r="H1465" i="1"/>
  <c r="H1466" i="1"/>
  <c r="H1467" i="1"/>
  <c r="H1468" i="1"/>
  <c r="G1526" i="1"/>
  <c r="H1526" i="1"/>
  <c r="H1531" i="1"/>
  <c r="G1531" i="1"/>
  <c r="G1540" i="1"/>
  <c r="H1540" i="1"/>
  <c r="G1548" i="1"/>
  <c r="H1548" i="1"/>
  <c r="H1550" i="1"/>
  <c r="G1554" i="1"/>
  <c r="H1554" i="1"/>
  <c r="F124" i="4"/>
  <c r="F140" i="4"/>
  <c r="D139" i="4"/>
  <c r="D644" i="4"/>
  <c r="F417" i="4"/>
  <c r="F239" i="5"/>
  <c r="D238" i="5"/>
  <c r="I24" i="3"/>
  <c r="F36" i="6"/>
  <c r="D35" i="6"/>
  <c r="I1466" i="1"/>
  <c r="H1519" i="1"/>
  <c r="G1519" i="1"/>
  <c r="H1535" i="1"/>
  <c r="G1535" i="1"/>
  <c r="F210" i="4"/>
  <c r="D196" i="4"/>
  <c r="C206" i="1"/>
  <c r="G1346" i="1"/>
  <c r="G1350" i="1"/>
  <c r="G1354" i="1"/>
  <c r="G1358" i="1"/>
  <c r="G1362" i="1"/>
  <c r="G1366" i="1"/>
  <c r="G1370" i="1"/>
  <c r="G1374" i="1"/>
  <c r="G1378" i="1"/>
  <c r="G1382" i="1"/>
  <c r="G1386" i="1"/>
  <c r="G1390" i="1"/>
  <c r="G1394" i="1"/>
  <c r="G1398" i="1"/>
  <c r="G1402" i="1"/>
  <c r="G1406" i="1"/>
  <c r="G1410" i="1"/>
  <c r="G1414" i="1"/>
  <c r="G1418" i="1"/>
  <c r="G1422" i="1"/>
  <c r="G1426" i="1"/>
  <c r="G1430" i="1"/>
  <c r="G1434" i="1"/>
  <c r="G1437" i="1"/>
  <c r="J1439" i="1"/>
  <c r="H1439" i="1"/>
  <c r="I1439" i="1" s="1"/>
  <c r="H1440" i="1"/>
  <c r="I1440" i="1" s="1"/>
  <c r="J1440" i="1"/>
  <c r="J1441" i="1"/>
  <c r="H1441" i="1"/>
  <c r="I1441" i="1" s="1"/>
  <c r="H1442" i="1"/>
  <c r="J1442" i="1"/>
  <c r="J1443" i="1"/>
  <c r="H1443" i="1"/>
  <c r="I1443" i="1" s="1"/>
  <c r="H1444" i="1"/>
  <c r="I1444" i="1" s="1"/>
  <c r="J1444" i="1"/>
  <c r="I1446" i="1"/>
  <c r="I1448" i="1"/>
  <c r="I1450" i="1"/>
  <c r="I1452" i="1"/>
  <c r="H1455" i="1"/>
  <c r="I1455" i="1" s="1"/>
  <c r="H1456" i="1"/>
  <c r="I1456" i="1" s="1"/>
  <c r="H1457" i="1"/>
  <c r="H1458" i="1"/>
  <c r="I1458" i="1" s="1"/>
  <c r="H1459" i="1"/>
  <c r="H1460" i="1"/>
  <c r="I1460" i="1" s="1"/>
  <c r="H1461" i="1"/>
  <c r="J1462" i="1"/>
  <c r="J1464" i="1"/>
  <c r="J1466" i="1"/>
  <c r="G1477" i="1"/>
  <c r="I1477" i="1" s="1"/>
  <c r="H1520" i="1"/>
  <c r="G1522" i="1"/>
  <c r="H1522" i="1"/>
  <c r="H1527" i="1"/>
  <c r="G1527" i="1"/>
  <c r="H1536" i="1"/>
  <c r="G1538" i="1"/>
  <c r="H1538" i="1"/>
  <c r="G1546" i="1"/>
  <c r="H1546" i="1"/>
  <c r="F351" i="4"/>
  <c r="F568" i="4"/>
  <c r="D567" i="4"/>
  <c r="G307" i="9"/>
  <c r="E307" i="9" s="1"/>
  <c r="B307" i="9" s="1"/>
  <c r="F177" i="5"/>
  <c r="I1468" i="1"/>
  <c r="G1556" i="1"/>
  <c r="H1556" i="1"/>
  <c r="G1572" i="1"/>
  <c r="H1572" i="1"/>
  <c r="D3" i="1"/>
  <c r="D193" i="1"/>
  <c r="G1345" i="1"/>
  <c r="H1347" i="1"/>
  <c r="G1349" i="1"/>
  <c r="H1351" i="1"/>
  <c r="G1353" i="1"/>
  <c r="H1355" i="1"/>
  <c r="G1357" i="1"/>
  <c r="H1359" i="1"/>
  <c r="G1361" i="1"/>
  <c r="H1363" i="1"/>
  <c r="G1365" i="1"/>
  <c r="H1367" i="1"/>
  <c r="G1369" i="1"/>
  <c r="H1371" i="1"/>
  <c r="G1373" i="1"/>
  <c r="H1375" i="1"/>
  <c r="G1377" i="1"/>
  <c r="H1379" i="1"/>
  <c r="G1381" i="1"/>
  <c r="H1383" i="1"/>
  <c r="G1385" i="1"/>
  <c r="H1387" i="1"/>
  <c r="G1389" i="1"/>
  <c r="H1391" i="1"/>
  <c r="G1393" i="1"/>
  <c r="H1395" i="1"/>
  <c r="G1397" i="1"/>
  <c r="H1399" i="1"/>
  <c r="G1401" i="1"/>
  <c r="H1403" i="1"/>
  <c r="G1405" i="1"/>
  <c r="H1407" i="1"/>
  <c r="G1409" i="1"/>
  <c r="H1411" i="1"/>
  <c r="G1413" i="1"/>
  <c r="H1415" i="1"/>
  <c r="G1417" i="1"/>
  <c r="H1419" i="1"/>
  <c r="G1421" i="1"/>
  <c r="G1425" i="1"/>
  <c r="G1429" i="1"/>
  <c r="G1433" i="1"/>
  <c r="I1447" i="1"/>
  <c r="I1449" i="1"/>
  <c r="I1451" i="1"/>
  <c r="J1455" i="1"/>
  <c r="J1457" i="1"/>
  <c r="J1459" i="1"/>
  <c r="G1463" i="1"/>
  <c r="I1463" i="1" s="1"/>
  <c r="G1465" i="1"/>
  <c r="G1467" i="1"/>
  <c r="I1467" i="1" s="1"/>
  <c r="J1479" i="1"/>
  <c r="H1479" i="1"/>
  <c r="I1479" i="1" s="1"/>
  <c r="H1523" i="1"/>
  <c r="G1523" i="1"/>
  <c r="H1532" i="1"/>
  <c r="G1534" i="1"/>
  <c r="H1534" i="1"/>
  <c r="F299" i="4"/>
  <c r="F516" i="4"/>
  <c r="D515" i="4"/>
  <c r="F13" i="5"/>
  <c r="E12" i="5"/>
  <c r="F12" i="5" s="1"/>
  <c r="J1468" i="1"/>
  <c r="H1470" i="1"/>
  <c r="G1474" i="1"/>
  <c r="I1474" i="1" s="1"/>
  <c r="H1478" i="1"/>
  <c r="J1478" i="1"/>
  <c r="F164" i="4"/>
  <c r="D163" i="4"/>
  <c r="D263" i="4"/>
  <c r="F268" i="4"/>
  <c r="F345" i="4"/>
  <c r="D344" i="4"/>
  <c r="F397" i="4"/>
  <c r="D396" i="4"/>
  <c r="F422" i="4"/>
  <c r="D421" i="4"/>
  <c r="E515" i="4"/>
  <c r="D509" i="1" s="1"/>
  <c r="E567" i="4"/>
  <c r="D561" i="1" s="1"/>
  <c r="E593" i="4"/>
  <c r="D587" i="1" s="1"/>
  <c r="G289" i="9"/>
  <c r="E289" i="9" s="1"/>
  <c r="B289" i="9" s="1"/>
  <c r="F88" i="5"/>
  <c r="D87" i="5"/>
  <c r="D134" i="5"/>
  <c r="F125" i="4"/>
  <c r="E124" i="4"/>
  <c r="D120" i="1" s="1"/>
  <c r="F153" i="4"/>
  <c r="E152" i="4"/>
  <c r="E163" i="4"/>
  <c r="D159" i="1" s="1"/>
  <c r="D643" i="4"/>
  <c r="E421" i="4"/>
  <c r="E484" i="4"/>
  <c r="D478" i="1" s="1"/>
  <c r="D7" i="5"/>
  <c r="F78" i="5"/>
  <c r="H1476" i="1"/>
  <c r="I1476" i="1" s="1"/>
  <c r="J1476" i="1"/>
  <c r="H1562" i="1"/>
  <c r="H1564" i="1"/>
  <c r="H1578" i="1"/>
  <c r="H1580" i="1"/>
  <c r="F8" i="4"/>
  <c r="D7" i="4"/>
  <c r="D459" i="4"/>
  <c r="F466" i="4"/>
  <c r="F626" i="4"/>
  <c r="D625" i="4"/>
  <c r="F69" i="5"/>
  <c r="F135" i="5"/>
  <c r="E134" i="5"/>
  <c r="D1112" i="1" s="1"/>
  <c r="H290" i="9"/>
  <c r="E146" i="5"/>
  <c r="D1124" i="1" s="1"/>
  <c r="F191" i="5"/>
  <c r="D190" i="5"/>
  <c r="D176" i="5" s="1"/>
  <c r="E245" i="5"/>
  <c r="D1222" i="1" s="1"/>
  <c r="F250" i="5"/>
  <c r="F259" i="5"/>
  <c r="D258" i="5"/>
  <c r="F6" i="6"/>
  <c r="D5" i="6"/>
  <c r="E35" i="6"/>
  <c r="E141" i="6" s="1"/>
  <c r="D50" i="4"/>
  <c r="D82" i="4"/>
  <c r="D106" i="4"/>
  <c r="D224" i="4"/>
  <c r="D252" i="4"/>
  <c r="D311" i="4"/>
  <c r="D363" i="4"/>
  <c r="D472" i="4"/>
  <c r="D484" i="4"/>
  <c r="E87" i="5"/>
  <c r="D1065" i="1" s="1"/>
  <c r="D118" i="5"/>
  <c r="D146" i="5"/>
  <c r="E176" i="5"/>
  <c r="D245" i="5"/>
  <c r="D114" i="6"/>
  <c r="F130" i="6"/>
  <c r="D129" i="6"/>
  <c r="F416" i="4"/>
  <c r="D529" i="4"/>
  <c r="D593" i="4"/>
  <c r="E143" i="9"/>
  <c r="B143" i="9" s="1"/>
  <c r="E290" i="9"/>
  <c r="B290" i="9" s="1"/>
  <c r="D206" i="5"/>
  <c r="D42" i="8"/>
  <c r="G198" i="9"/>
  <c r="E198" i="9" s="1"/>
  <c r="B198"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211" i="9"/>
  <c r="E211" i="9" s="1"/>
  <c r="B211" i="9" s="1"/>
  <c r="G207" i="9"/>
  <c r="E207" i="9" s="1"/>
  <c r="B207" i="9" s="1"/>
  <c r="G203" i="9"/>
  <c r="E203" i="9" s="1"/>
  <c r="B203" i="9" s="1"/>
  <c r="G199" i="9"/>
  <c r="E199" i="9" s="1"/>
  <c r="B199" i="9" s="1"/>
  <c r="G195" i="9"/>
  <c r="E195" i="9" s="1"/>
  <c r="B195" i="9" s="1"/>
  <c r="G167" i="9"/>
  <c r="E167" i="9" s="1"/>
  <c r="B167" i="9" s="1"/>
  <c r="H166" i="9"/>
  <c r="M213" i="9"/>
  <c r="G212" i="9"/>
  <c r="E212" i="9" s="1"/>
  <c r="B212" i="9" s="1"/>
  <c r="G208" i="9"/>
  <c r="E208" i="9" s="1"/>
  <c r="B208" i="9" s="1"/>
  <c r="G204" i="9"/>
  <c r="E204" i="9" s="1"/>
  <c r="B204" i="9" s="1"/>
  <c r="G200" i="9"/>
  <c r="E200" i="9" s="1"/>
  <c r="B200" i="9" s="1"/>
  <c r="G196" i="9"/>
  <c r="E196" i="9" s="1"/>
  <c r="B196" i="9" s="1"/>
  <c r="L192" i="9"/>
  <c r="F192" i="9" s="1"/>
  <c r="G166" i="9"/>
  <c r="E166" i="9" s="1"/>
  <c r="B166" i="9" s="1"/>
  <c r="H165" i="9"/>
  <c r="L213" i="9"/>
  <c r="F213" i="9" s="1"/>
  <c r="B213" i="9" s="1"/>
  <c r="G209" i="9"/>
  <c r="E209" i="9" s="1"/>
  <c r="B209" i="9" s="1"/>
  <c r="G205" i="9"/>
  <c r="E205" i="9" s="1"/>
  <c r="B205" i="9" s="1"/>
  <c r="G201" i="9"/>
  <c r="E201" i="9" s="1"/>
  <c r="B201" i="9" s="1"/>
  <c r="G197" i="9"/>
  <c r="E197" i="9" s="1"/>
  <c r="B197" i="9" s="1"/>
  <c r="G193" i="9"/>
  <c r="E193" i="9" s="1"/>
  <c r="B193" i="9" s="1"/>
  <c r="G165" i="9"/>
  <c r="G164" i="9"/>
  <c r="E164" i="9" s="1"/>
  <c r="B164" i="9" s="1"/>
  <c r="G163" i="9"/>
  <c r="E163" i="9" s="1"/>
  <c r="B163" i="9" s="1"/>
  <c r="G162" i="9"/>
  <c r="E162" i="9" s="1"/>
  <c r="B162" i="9" s="1"/>
  <c r="G161" i="9"/>
  <c r="E161" i="9" s="1"/>
  <c r="B161" i="9" s="1"/>
  <c r="I10" i="9"/>
  <c r="E139" i="9"/>
  <c r="B139" i="9" s="1"/>
  <c r="B157" i="9"/>
  <c r="E119" i="9"/>
  <c r="B119" i="9" s="1"/>
  <c r="B125" i="9"/>
  <c r="E135" i="9"/>
  <c r="B135" i="9" s="1"/>
  <c r="B141" i="9"/>
  <c r="E147" i="9"/>
  <c r="B147" i="9" s="1"/>
  <c r="G194" i="9"/>
  <c r="E194" i="9" s="1"/>
  <c r="B194" i="9" s="1"/>
  <c r="G202" i="9"/>
  <c r="E202" i="9" s="1"/>
  <c r="B202" i="9" s="1"/>
  <c r="G210" i="9"/>
  <c r="E210" i="9" s="1"/>
  <c r="B210" i="9" s="1"/>
  <c r="B239" i="9"/>
  <c r="B240" i="9"/>
  <c r="B247" i="9"/>
  <c r="B248" i="9"/>
  <c r="B255" i="9"/>
  <c r="B256" i="9"/>
  <c r="B263" i="9"/>
  <c r="B264" i="9"/>
  <c r="B271" i="9"/>
  <c r="E282" i="9"/>
  <c r="B282" i="9" s="1"/>
  <c r="E287" i="9"/>
  <c r="B287" i="9" s="1"/>
  <c r="E295" i="9"/>
  <c r="B295" i="9" s="1"/>
  <c r="F225" i="9"/>
  <c r="B225" i="9" s="1"/>
  <c r="F277" i="9"/>
  <c r="B293" i="9"/>
  <c r="B219" i="9"/>
  <c r="B227" i="9"/>
  <c r="B228" i="9"/>
  <c r="B235" i="9"/>
  <c r="B243" i="9"/>
  <c r="B244" i="9"/>
  <c r="B251" i="9"/>
  <c r="B252" i="9"/>
  <c r="B259" i="9"/>
  <c r="B260" i="9"/>
  <c r="B267" i="9"/>
  <c r="B268" i="9"/>
  <c r="E291" i="9"/>
  <c r="B291" i="9" s="1"/>
  <c r="E299" i="9"/>
  <c r="B299" i="9" s="1"/>
  <c r="G47" i="1" l="1"/>
  <c r="E237" i="5"/>
  <c r="I23" i="3" s="1"/>
  <c r="H1154" i="1"/>
  <c r="G1154" i="1"/>
  <c r="H19" i="9"/>
  <c r="E19" i="9" s="1"/>
  <c r="B19" i="9" s="1"/>
  <c r="G997" i="1"/>
  <c r="D43" i="8"/>
  <c r="G313" i="9" s="1"/>
  <c r="E313" i="9" s="1"/>
  <c r="B313" i="9" s="1"/>
  <c r="C1524" i="1"/>
  <c r="H30" i="3"/>
  <c r="C1453" i="1"/>
  <c r="G1453" i="1" s="1"/>
  <c r="D5" i="7"/>
  <c r="I29" i="3"/>
  <c r="D1436" i="1"/>
  <c r="G315" i="9"/>
  <c r="E315" i="9" s="1"/>
  <c r="E314" i="9" s="1"/>
  <c r="I10" i="3" s="1"/>
  <c r="I27" i="3"/>
  <c r="D1408" i="1"/>
  <c r="E6" i="4"/>
  <c r="D2" i="1" s="1"/>
  <c r="I28" i="3"/>
  <c r="D1435" i="1"/>
  <c r="F176" i="5"/>
  <c r="H22" i="3"/>
  <c r="C1153" i="1"/>
  <c r="I34" i="3"/>
  <c r="C1517" i="1"/>
  <c r="F129" i="6"/>
  <c r="C1423" i="1"/>
  <c r="F484" i="4"/>
  <c r="C478" i="1"/>
  <c r="F252" i="4"/>
  <c r="C248" i="1"/>
  <c r="F258" i="5"/>
  <c r="C1235" i="1"/>
  <c r="E151" i="4"/>
  <c r="D148" i="1"/>
  <c r="F421" i="4"/>
  <c r="D420" i="4"/>
  <c r="C415" i="1"/>
  <c r="F163" i="4"/>
  <c r="C159" i="1"/>
  <c r="G21" i="9"/>
  <c r="E412" i="4"/>
  <c r="F593" i="4"/>
  <c r="C587" i="1"/>
  <c r="F146" i="5"/>
  <c r="C1124" i="1"/>
  <c r="F224" i="4"/>
  <c r="C220" i="1"/>
  <c r="F134" i="5"/>
  <c r="C1112" i="1"/>
  <c r="F567" i="4"/>
  <c r="C561" i="1"/>
  <c r="H21" i="9"/>
  <c r="B192" i="9"/>
  <c r="G310" i="9"/>
  <c r="E310" i="9" s="1"/>
  <c r="B310" i="9" s="1"/>
  <c r="F206" i="5"/>
  <c r="C1183" i="1"/>
  <c r="F529" i="4"/>
  <c r="D528" i="4"/>
  <c r="C523" i="1"/>
  <c r="F114" i="6"/>
  <c r="H27" i="3"/>
  <c r="C1408" i="1"/>
  <c r="F118" i="5"/>
  <c r="C1096" i="1"/>
  <c r="F363" i="4"/>
  <c r="C358" i="1"/>
  <c r="F106" i="4"/>
  <c r="C102" i="1"/>
  <c r="D141" i="6"/>
  <c r="G317" i="9" s="1"/>
  <c r="E317" i="9" s="1"/>
  <c r="F5" i="6"/>
  <c r="H24" i="3"/>
  <c r="C1299" i="1"/>
  <c r="E68" i="5"/>
  <c r="E528" i="4"/>
  <c r="F643" i="4"/>
  <c r="C637" i="1"/>
  <c r="H120" i="1"/>
  <c r="G120" i="1"/>
  <c r="F87" i="5"/>
  <c r="C1065" i="1"/>
  <c r="F396" i="4"/>
  <c r="C391" i="1"/>
  <c r="G193" i="1"/>
  <c r="H193" i="1"/>
  <c r="H206" i="1"/>
  <c r="G206" i="1"/>
  <c r="F35" i="6"/>
  <c r="H25" i="3"/>
  <c r="C1329" i="1"/>
  <c r="F238" i="5"/>
  <c r="D237" i="5"/>
  <c r="C1215" i="1"/>
  <c r="D151" i="4"/>
  <c r="F139" i="4"/>
  <c r="C135" i="1"/>
  <c r="I22" i="3"/>
  <c r="D1153" i="1"/>
  <c r="F50" i="4"/>
  <c r="C46" i="1"/>
  <c r="G309" i="9"/>
  <c r="E309" i="9" s="1"/>
  <c r="B309" i="9" s="1"/>
  <c r="F190" i="5"/>
  <c r="C1167" i="1"/>
  <c r="F625" i="4"/>
  <c r="C619" i="1"/>
  <c r="F459" i="4"/>
  <c r="C453" i="1"/>
  <c r="F344" i="4"/>
  <c r="C339" i="1"/>
  <c r="F472" i="4"/>
  <c r="C466" i="1"/>
  <c r="I25" i="3"/>
  <c r="D1329" i="1"/>
  <c r="F7" i="4"/>
  <c r="D6" i="4"/>
  <c r="C3" i="1"/>
  <c r="E420" i="4"/>
  <c r="D415" i="1"/>
  <c r="F515" i="4"/>
  <c r="C509" i="1"/>
  <c r="F196" i="4"/>
  <c r="C192" i="1"/>
  <c r="F644" i="4"/>
  <c r="C638" i="1"/>
  <c r="E165" i="9"/>
  <c r="B165" i="9" s="1"/>
  <c r="C1222" i="1"/>
  <c r="F245" i="5"/>
  <c r="F311" i="4"/>
  <c r="C306" i="1"/>
  <c r="F82" i="4"/>
  <c r="C78" i="1"/>
  <c r="H20" i="3"/>
  <c r="C985" i="1"/>
  <c r="F263" i="4"/>
  <c r="C259" i="1"/>
  <c r="E7" i="5"/>
  <c r="D990" i="1"/>
  <c r="D298" i="4"/>
  <c r="I1465" i="1"/>
  <c r="D350" i="4"/>
  <c r="F152" i="4"/>
  <c r="D68" i="5"/>
  <c r="D1214" i="1" l="1"/>
  <c r="E175" i="5"/>
  <c r="D1152" i="1" s="1"/>
  <c r="G312" i="9"/>
  <c r="E312" i="9" s="1"/>
  <c r="B312" i="9" s="1"/>
  <c r="K1450" i="9"/>
  <c r="G1524" i="1"/>
  <c r="H1524" i="1"/>
  <c r="I35" i="3"/>
  <c r="C1518" i="1"/>
  <c r="H11" i="3" s="1"/>
  <c r="B315" i="9"/>
  <c r="H1453" i="1"/>
  <c r="C1436" i="1"/>
  <c r="H29" i="3"/>
  <c r="G1436" i="1"/>
  <c r="H1436" i="1"/>
  <c r="I16" i="3"/>
  <c r="H990" i="1"/>
  <c r="G990" i="1"/>
  <c r="H638" i="1"/>
  <c r="G638" i="1"/>
  <c r="G509" i="1"/>
  <c r="H509" i="1"/>
  <c r="H3" i="1"/>
  <c r="G3" i="1"/>
  <c r="H453" i="1"/>
  <c r="G453" i="1"/>
  <c r="G135" i="1"/>
  <c r="H135" i="1"/>
  <c r="G159" i="1"/>
  <c r="H159" i="1"/>
  <c r="I17" i="3"/>
  <c r="E289" i="4"/>
  <c r="D147" i="1"/>
  <c r="H466" i="1"/>
  <c r="G466" i="1"/>
  <c r="H391" i="1"/>
  <c r="G391" i="1"/>
  <c r="E636" i="4"/>
  <c r="D630" i="1" s="1"/>
  <c r="D522" i="1"/>
  <c r="H220" i="1"/>
  <c r="G220" i="1"/>
  <c r="D407" i="1"/>
  <c r="E639" i="4"/>
  <c r="H1517" i="1"/>
  <c r="G1517" i="1"/>
  <c r="H259" i="1"/>
  <c r="G259" i="1"/>
  <c r="H306" i="1"/>
  <c r="G306" i="1"/>
  <c r="H192" i="1"/>
  <c r="G192" i="1"/>
  <c r="H339" i="1"/>
  <c r="G339" i="1"/>
  <c r="H619" i="1"/>
  <c r="G619" i="1"/>
  <c r="D289" i="4"/>
  <c r="F151" i="4"/>
  <c r="H17" i="3"/>
  <c r="C147" i="1"/>
  <c r="H1329" i="1"/>
  <c r="G1329" i="1"/>
  <c r="I21" i="3"/>
  <c r="D1046" i="1"/>
  <c r="F141" i="6"/>
  <c r="C1435" i="1"/>
  <c r="H9" i="3" s="1"/>
  <c r="H28" i="3"/>
  <c r="G358" i="1"/>
  <c r="H358" i="1"/>
  <c r="H1408" i="1"/>
  <c r="G1408" i="1"/>
  <c r="D636" i="4"/>
  <c r="F528" i="4"/>
  <c r="C522" i="1"/>
  <c r="H415" i="1"/>
  <c r="G415" i="1"/>
  <c r="G78" i="1"/>
  <c r="H78" i="1"/>
  <c r="H1167" i="1"/>
  <c r="G1167" i="1"/>
  <c r="F237" i="5"/>
  <c r="C1214" i="1"/>
  <c r="H23" i="3"/>
  <c r="H102" i="1"/>
  <c r="G102" i="1"/>
  <c r="H1096" i="1"/>
  <c r="G1096" i="1"/>
  <c r="G1183" i="1"/>
  <c r="H1183" i="1"/>
  <c r="F68" i="5"/>
  <c r="H21" i="3"/>
  <c r="C1046" i="1"/>
  <c r="E6" i="5"/>
  <c r="I20" i="3"/>
  <c r="D985" i="1"/>
  <c r="H985" i="1" s="1"/>
  <c r="D6" i="5"/>
  <c r="G1222" i="1"/>
  <c r="H1222" i="1"/>
  <c r="D412" i="4"/>
  <c r="H16" i="3"/>
  <c r="F6" i="4"/>
  <c r="C2" i="1"/>
  <c r="G523" i="1"/>
  <c r="H523" i="1"/>
  <c r="H561" i="1"/>
  <c r="G561" i="1"/>
  <c r="H587" i="1"/>
  <c r="G587" i="1"/>
  <c r="G1235" i="1"/>
  <c r="H1235" i="1"/>
  <c r="H478" i="1"/>
  <c r="G478" i="1"/>
  <c r="H1153" i="1"/>
  <c r="G1153" i="1"/>
  <c r="D408" i="4"/>
  <c r="F350" i="4"/>
  <c r="C345" i="1"/>
  <c r="F298" i="4"/>
  <c r="D407" i="4"/>
  <c r="C293" i="1"/>
  <c r="F7" i="5"/>
  <c r="D414" i="1"/>
  <c r="E635" i="4"/>
  <c r="D629" i="1" s="1"/>
  <c r="E311" i="9"/>
  <c r="H46" i="1"/>
  <c r="G46" i="1"/>
  <c r="G1215" i="1"/>
  <c r="H1215" i="1"/>
  <c r="G1065" i="1"/>
  <c r="H1065" i="1"/>
  <c r="H637" i="1"/>
  <c r="G637" i="1"/>
  <c r="G1299" i="1"/>
  <c r="H1299" i="1"/>
  <c r="E316" i="9"/>
  <c r="B317" i="9"/>
  <c r="G1112" i="1"/>
  <c r="H1112" i="1"/>
  <c r="G1124" i="1"/>
  <c r="H1124" i="1"/>
  <c r="E21" i="9"/>
  <c r="D635" i="4"/>
  <c r="C414" i="1"/>
  <c r="F420" i="4"/>
  <c r="H148" i="1"/>
  <c r="G148" i="1"/>
  <c r="G248" i="1"/>
  <c r="H248" i="1"/>
  <c r="H1423" i="1"/>
  <c r="G1423" i="1"/>
  <c r="D175" i="5"/>
  <c r="G985" i="1" l="1"/>
  <c r="G1518" i="1"/>
  <c r="H1518" i="1"/>
  <c r="B21" i="9"/>
  <c r="F407" i="4"/>
  <c r="C402" i="1"/>
  <c r="K3" i="9"/>
  <c r="I9" i="3"/>
  <c r="D290" i="4"/>
  <c r="G1046" i="1"/>
  <c r="H1046" i="1"/>
  <c r="F636" i="4"/>
  <c r="C630" i="1"/>
  <c r="F175" i="5"/>
  <c r="C1152" i="1"/>
  <c r="H414" i="1"/>
  <c r="G414" i="1"/>
  <c r="H345" i="1"/>
  <c r="G345" i="1"/>
  <c r="D633" i="1"/>
  <c r="E291" i="4"/>
  <c r="D287" i="1" s="1"/>
  <c r="E413" i="4"/>
  <c r="D285" i="1"/>
  <c r="E290" i="4"/>
  <c r="D286" i="1" s="1"/>
  <c r="F408" i="4"/>
  <c r="C403" i="1"/>
  <c r="D639" i="4"/>
  <c r="D414" i="4"/>
  <c r="F412" i="4"/>
  <c r="C407" i="1"/>
  <c r="H278" i="9"/>
  <c r="D984" i="1"/>
  <c r="D291" i="4"/>
  <c r="F289" i="4"/>
  <c r="D413" i="4"/>
  <c r="C285" i="1"/>
  <c r="H2" i="1"/>
  <c r="G2" i="1"/>
  <c r="G284" i="9"/>
  <c r="E284" i="9" s="1"/>
  <c r="B284" i="9" s="1"/>
  <c r="G278" i="9"/>
  <c r="F6" i="5"/>
  <c r="C984" i="1"/>
  <c r="H147" i="1"/>
  <c r="G147" i="1"/>
  <c r="F635" i="4"/>
  <c r="C629" i="1"/>
  <c r="G293" i="1"/>
  <c r="H293" i="1"/>
  <c r="H1214" i="1"/>
  <c r="G1214" i="1"/>
  <c r="H522" i="1"/>
  <c r="G522" i="1"/>
  <c r="H1435" i="1"/>
  <c r="G1435" i="1"/>
  <c r="N3" i="9"/>
  <c r="I11" i="3"/>
  <c r="E278" i="9" l="1"/>
  <c r="E277" i="9" s="1"/>
  <c r="C409" i="1"/>
  <c r="H630" i="1"/>
  <c r="G630" i="1"/>
  <c r="D640" i="4"/>
  <c r="D641" i="4" s="1"/>
  <c r="D415" i="4"/>
  <c r="F413" i="4"/>
  <c r="C408" i="1"/>
  <c r="H285" i="1"/>
  <c r="G285" i="1"/>
  <c r="F290" i="4"/>
  <c r="C286" i="1"/>
  <c r="H629" i="1"/>
  <c r="G629" i="1"/>
  <c r="H8" i="3"/>
  <c r="H984" i="1"/>
  <c r="G984" i="1"/>
  <c r="F639" i="4"/>
  <c r="C633" i="1"/>
  <c r="H407" i="1"/>
  <c r="G407" i="1"/>
  <c r="H403" i="1"/>
  <c r="G403" i="1"/>
  <c r="E640" i="4"/>
  <c r="E415" i="4"/>
  <c r="D410" i="1" s="1"/>
  <c r="D408" i="1"/>
  <c r="E414" i="4"/>
  <c r="D409" i="1" s="1"/>
  <c r="G1152" i="1"/>
  <c r="H1152" i="1"/>
  <c r="F291" i="4"/>
  <c r="C287" i="1"/>
  <c r="G402" i="1"/>
  <c r="H402" i="1"/>
  <c r="B278" i="9" l="1"/>
  <c r="M3" i="9"/>
  <c r="I8" i="3"/>
  <c r="G633" i="1"/>
  <c r="H633" i="1"/>
  <c r="G286" i="1"/>
  <c r="H286" i="1"/>
  <c r="G408" i="1"/>
  <c r="H408" i="1"/>
  <c r="H287" i="1"/>
  <c r="G287" i="1"/>
  <c r="C635" i="1"/>
  <c r="F415" i="4"/>
  <c r="C410" i="1"/>
  <c r="H409" i="1"/>
  <c r="G409" i="1"/>
  <c r="E642" i="4"/>
  <c r="D634" i="1"/>
  <c r="E641" i="4"/>
  <c r="F641" i="4" s="1"/>
  <c r="D642" i="4"/>
  <c r="F640" i="4"/>
  <c r="C634" i="1"/>
  <c r="F414" i="4"/>
  <c r="G410" i="1" l="1"/>
  <c r="H410" i="1"/>
  <c r="H634" i="1"/>
  <c r="G634" i="1"/>
  <c r="E646" i="4"/>
  <c r="D636" i="1"/>
  <c r="F642" i="4"/>
  <c r="D646" i="4"/>
  <c r="C636" i="1"/>
  <c r="E645" i="4"/>
  <c r="D635" i="1"/>
  <c r="H635" i="1" s="1"/>
  <c r="D645" i="4"/>
  <c r="G276" i="9" l="1"/>
  <c r="E276" i="9" s="1"/>
  <c r="B276" i="9" s="1"/>
  <c r="G635" i="1"/>
  <c r="I18" i="3"/>
  <c r="D639" i="1"/>
  <c r="F646" i="4"/>
  <c r="C640" i="1"/>
  <c r="H19" i="3"/>
  <c r="F645" i="4"/>
  <c r="H18" i="3"/>
  <c r="C639" i="1"/>
  <c r="G636" i="1"/>
  <c r="H636" i="1"/>
  <c r="I19" i="3"/>
  <c r="D640" i="1"/>
  <c r="H7" i="3" l="1"/>
  <c r="J3" i="9" s="1"/>
  <c r="G639" i="1"/>
  <c r="H639" i="1"/>
  <c r="H640" i="1"/>
  <c r="G640" i="1"/>
  <c r="M272" i="9" l="1"/>
  <c r="L272" i="9"/>
  <c r="H274" i="9"/>
  <c r="G274" i="9"/>
  <c r="H18" i="9"/>
  <c r="G18" i="9"/>
  <c r="H17" i="9"/>
  <c r="I8" i="9"/>
  <c r="M15" i="9"/>
  <c r="I5" i="9"/>
  <c r="K11" i="9"/>
  <c r="H16" i="9"/>
  <c r="J9" i="9"/>
  <c r="H15" i="9"/>
  <c r="K9" i="9"/>
  <c r="L15" i="9"/>
  <c r="J5" i="9"/>
  <c r="J7" i="9"/>
  <c r="K8" i="9"/>
  <c r="J13" i="9"/>
  <c r="I7" i="9"/>
  <c r="K13" i="9"/>
  <c r="K10" i="9"/>
  <c r="G16" i="9"/>
  <c r="K7" i="9"/>
  <c r="J12" i="9"/>
  <c r="J17" i="9"/>
  <c r="L16" i="9"/>
  <c r="K5" i="9"/>
  <c r="J10" i="9"/>
  <c r="M16" i="9"/>
  <c r="K6" i="9"/>
  <c r="J11" i="9"/>
  <c r="I17" i="9"/>
  <c r="J8" i="9"/>
  <c r="I13" i="9"/>
  <c r="I6" i="9"/>
  <c r="K12" i="9"/>
  <c r="G17" i="9"/>
  <c r="J6" i="9"/>
  <c r="I11" i="9"/>
  <c r="I12" i="9"/>
  <c r="I9" i="9"/>
  <c r="G15" i="9"/>
  <c r="E16" i="9" l="1"/>
  <c r="F16" i="9"/>
  <c r="E8" i="9"/>
  <c r="B8" i="9" s="1"/>
  <c r="E274" i="9"/>
  <c r="B274" i="9" s="1"/>
  <c r="E18" i="9"/>
  <c r="B18" i="9" s="1"/>
  <c r="F272" i="9"/>
  <c r="B272" i="9" s="1"/>
  <c r="E12" i="9"/>
  <c r="B12" i="9" s="1"/>
  <c r="E15" i="9"/>
  <c r="E13" i="9"/>
  <c r="B13" i="9" s="1"/>
  <c r="F15" i="9"/>
  <c r="E9" i="9"/>
  <c r="B9" i="9" s="1"/>
  <c r="E17" i="9"/>
  <c r="B17" i="9" s="1"/>
  <c r="E10" i="9"/>
  <c r="B10" i="9" s="1"/>
  <c r="E5" i="9"/>
  <c r="E11" i="9"/>
  <c r="B11" i="9" s="1"/>
  <c r="E6" i="9"/>
  <c r="B6" i="9" s="1"/>
  <c r="E7" i="9"/>
  <c r="B7" i="9" s="1"/>
  <c r="F20" i="9" l="1"/>
  <c r="B16" i="9"/>
  <c r="F14" i="9"/>
  <c r="E20" i="9"/>
  <c r="I7" i="3" s="1"/>
  <c r="E14" i="9"/>
  <c r="B15"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<sst xmlns="http://schemas.openxmlformats.org/spreadsheetml/2006/main" count="4369" uniqueCount="3421">
  <si>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</si>
  <si>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</si>
  <si>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</si>
  <si>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</si>
  <si>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</si>
  <si>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</si>
  <si>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</si>
  <si>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</si>
  <si>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</si>
  <si>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</si>
  <si>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</si>
  <si>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</si>
  <si>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</si>
  <si>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</si>
  <si>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</si>
  <si>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</si>
  <si>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</si>
  <si>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</si>
  <si>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</si>
  <si>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</si>
  <si>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</si>
  <si>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</si>
  <si>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</si>
  <si>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</si>
  <si>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</si>
  <si>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</si>
  <si>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</si>
  <si>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</si>
  <si>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</si>
  <si>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</si>
  <si>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</si>
  <si>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VELEUČILIŠTE U KARLOVCU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</si>
  <si>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</si>
  <si>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</si>
  <si>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</si>
  <si>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</si>
  <si>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</si>
  <si>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</si>
  <si>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</si>
  <si>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</si>
  <si>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</si>
  <si>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</si>
  <si>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</si>
  <si>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</si>
  <si>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</si>
  <si>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</si>
  <si>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</si>
  <si>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</si>
  <si>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</si>
  <si>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21053 - VELEUČILIŠTE U KARLOVCU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</si>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</sst>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4220409.17</v>
      </c>
      <c r="D2" s="6">
        <f>'PR-RAS'!E6</f>
        <v>4532953.8699999992</v>
      </c>
      <c r="E2" s="6">
        <v>0</v>
      </c>
      <c r="F2" s="6">
        <v>0</v>
      </c>
      <c r="G2" s="7">
        <f t="shared" ref="G2:G264" si="0">(B2/1000)*(C2*1+D2*2)</f>
        <v>13286.316909999998</v>
      </c>
      <c r="H2" s="7">
        <f t="shared" ref="H2:H264" si="1">ABS(C2-ROUND(C2,0))+ABS(D2-ROUND(D2,0))</f>
        <v>0.30000000074505806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938429.63000000012</v>
      </c>
      <c r="D46" s="1">
        <f>'PR-RAS'!E50</f>
        <v>1290240.3700000001</v>
      </c>
      <c r="E46" s="1">
        <v>0</v>
      </c>
      <c r="F46" s="1">
        <v>0</v>
      </c>
      <c r="G46" s="2">
        <f t="shared" si="0"/>
        <v>158350.96664999999</v>
      </c>
      <c r="H46" s="2">
        <f t="shared" si="1"/>
        <v>0.73999999999068677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130375.34</v>
      </c>
      <c r="D47" s="1">
        <f>'PR-RAS'!E51</f>
        <v>0</v>
      </c>
      <c r="E47" s="1">
        <v>0</v>
      </c>
      <c r="F47" s="1">
        <v>0</v>
      </c>
      <c r="G47" s="2">
        <f t="shared" si="0"/>
        <v>5997.2656399999996</v>
      </c>
      <c r="H47" s="2">
        <f t="shared" si="1"/>
        <v>0.33999999999650754</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130375.34</v>
      </c>
      <c r="D48" s="1">
        <f>'PR-RAS'!E52</f>
        <v>0</v>
      </c>
      <c r="E48" s="1">
        <v>0</v>
      </c>
      <c r="F48" s="1">
        <v>0</v>
      </c>
      <c r="G48" s="2">
        <f t="shared" si="0"/>
        <v>6127.6409800000001</v>
      </c>
      <c r="H48" s="2">
        <f t="shared" si="1"/>
        <v>0.33999999999650754</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485199.56</v>
      </c>
      <c r="D50" s="1">
        <f>'PR-RAS'!E54</f>
        <v>863284.68</v>
      </c>
      <c r="E50" s="1">
        <v>0</v>
      </c>
      <c r="F50" s="1">
        <v>0</v>
      </c>
      <c r="G50" s="2">
        <f t="shared" si="0"/>
        <v>108376.67707999999</v>
      </c>
      <c r="H50" s="2">
        <f t="shared" si="1"/>
        <v>0.75999999995110556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485199.56</v>
      </c>
      <c r="D53" s="1">
        <f>'PR-RAS'!E57</f>
        <v>863284.68</v>
      </c>
      <c r="E53" s="1">
        <v>0</v>
      </c>
      <c r="F53" s="1">
        <v>0</v>
      </c>
      <c r="G53" s="2">
        <f t="shared" si="0"/>
        <v>115011.98383999999</v>
      </c>
      <c r="H53" s="2">
        <f t="shared" si="1"/>
        <v>0.75999999995110556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149040.15</v>
      </c>
      <c r="D64" s="1">
        <f>'PR-RAS'!E68</f>
        <v>315257.44</v>
      </c>
      <c r="E64" s="1">
        <v>0</v>
      </c>
      <c r="F64" s="1">
        <v>0</v>
      </c>
      <c r="G64" s="2">
        <f t="shared" si="0"/>
        <v>49111.966890000003</v>
      </c>
      <c r="H64" s="2">
        <f t="shared" si="1"/>
        <v>0.58999999999650754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592.04</v>
      </c>
      <c r="E65" s="1">
        <v>0</v>
      </c>
      <c r="F65" s="1">
        <v>0</v>
      </c>
      <c r="G65" s="2">
        <f t="shared" si="0"/>
        <v>75.781120000000001</v>
      </c>
      <c r="H65" s="2">
        <f t="shared" si="1"/>
        <v>3.999999999996362E-2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149040.15</v>
      </c>
      <c r="D66" s="1">
        <f>'PR-RAS'!E70</f>
        <v>314665.40000000002</v>
      </c>
      <c r="E66" s="1">
        <v>0</v>
      </c>
      <c r="F66" s="1">
        <v>0</v>
      </c>
      <c r="G66" s="2">
        <f t="shared" si="0"/>
        <v>50594.111750000004</v>
      </c>
      <c r="H66" s="2">
        <f t="shared" si="1"/>
        <v>0.5500000000174623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79945.789999999994</v>
      </c>
      <c r="D70" s="1">
        <f>'PR-RAS'!E74</f>
        <v>26454.71</v>
      </c>
      <c r="E70" s="1">
        <v>0</v>
      </c>
      <c r="F70" s="1">
        <v>0</v>
      </c>
      <c r="G70" s="2">
        <f t="shared" si="0"/>
        <v>9167.0094900000004</v>
      </c>
      <c r="H70" s="2">
        <f t="shared" si="1"/>
        <v>0.50000000000727596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79945.789999999994</v>
      </c>
      <c r="D71" s="1">
        <f>'PR-RAS'!E75</f>
        <v>26454.71</v>
      </c>
      <c r="E71" s="1">
        <v>0</v>
      </c>
      <c r="F71" s="1">
        <v>0</v>
      </c>
      <c r="G71" s="2">
        <f t="shared" si="0"/>
        <v>9299.8647000000001</v>
      </c>
      <c r="H71" s="2">
        <f t="shared" si="1"/>
        <v>0.50000000000727596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93868.79</v>
      </c>
      <c r="D73" s="1">
        <f>'PR-RAS'!E77</f>
        <v>85243.54</v>
      </c>
      <c r="E73" s="1">
        <v>0</v>
      </c>
      <c r="F73" s="1">
        <v>0</v>
      </c>
      <c r="G73" s="2">
        <f t="shared" si="0"/>
        <v>19033.622639999998</v>
      </c>
      <c r="H73" s="2">
        <f t="shared" si="1"/>
        <v>0.67000000001280569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505.89</v>
      </c>
      <c r="D74" s="1">
        <f>'PR-RAS'!E78</f>
        <v>1972.53</v>
      </c>
      <c r="E74" s="1">
        <v>0</v>
      </c>
      <c r="F74" s="1">
        <v>0</v>
      </c>
      <c r="G74" s="2">
        <f t="shared" si="0"/>
        <v>324.91934999999995</v>
      </c>
      <c r="H74" s="2">
        <f t="shared" si="1"/>
        <v>0.58000000000004093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93362.9</v>
      </c>
      <c r="D76" s="1">
        <f>'PR-RAS'!E80</f>
        <v>83271.009999999995</v>
      </c>
      <c r="E76" s="1">
        <v>0</v>
      </c>
      <c r="F76" s="1">
        <v>0</v>
      </c>
      <c r="G76" s="2">
        <f t="shared" si="0"/>
        <v>19492.868999999999</v>
      </c>
      <c r="H76" s="2">
        <f t="shared" si="1"/>
        <v>0.11000000000058208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32.659999999999997</v>
      </c>
      <c r="D78" s="1">
        <f>'PR-RAS'!E82</f>
        <v>269.08999999999997</v>
      </c>
      <c r="E78" s="1">
        <v>0</v>
      </c>
      <c r="F78" s="1">
        <v>0</v>
      </c>
      <c r="G78" s="2">
        <f t="shared" si="0"/>
        <v>43.954679999999996</v>
      </c>
      <c r="H78" s="2">
        <f t="shared" si="1"/>
        <v>0.4299999999999784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32.659999999999997</v>
      </c>
      <c r="D79" s="1">
        <f>'PR-RAS'!E83</f>
        <v>269.08999999999997</v>
      </c>
      <c r="E79" s="1">
        <v>0</v>
      </c>
      <c r="F79" s="1">
        <v>0</v>
      </c>
      <c r="G79" s="2">
        <f t="shared" si="0"/>
        <v>44.525519999999993</v>
      </c>
      <c r="H79" s="2">
        <f t="shared" si="1"/>
        <v>0.4299999999999784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32.659999999999997</v>
      </c>
      <c r="D81" s="1">
        <f>'PR-RAS'!E85</f>
        <v>269.08999999999997</v>
      </c>
      <c r="E81" s="1">
        <v>0</v>
      </c>
      <c r="F81" s="1">
        <v>0</v>
      </c>
      <c r="G81" s="2">
        <f t="shared" si="0"/>
        <v>45.667199999999994</v>
      </c>
      <c r="H81" s="2">
        <f t="shared" si="1"/>
        <v>0.4299999999999784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1041585.49</v>
      </c>
      <c r="D102" s="1">
        <f>'PR-RAS'!E106</f>
        <v>926851.1</v>
      </c>
      <c r="E102" s="1">
        <v>0</v>
      </c>
      <c r="F102" s="1">
        <v>0</v>
      </c>
      <c r="G102" s="2">
        <f t="shared" si="0"/>
        <v>292424.05669</v>
      </c>
      <c r="H102" s="2">
        <f t="shared" si="1"/>
        <v>0.58999999996740371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1041585.49</v>
      </c>
      <c r="D108" s="1">
        <f>'PR-RAS'!E112</f>
        <v>926851.1</v>
      </c>
      <c r="E108" s="1">
        <v>0</v>
      </c>
      <c r="F108" s="1">
        <v>0</v>
      </c>
      <c r="G108" s="2">
        <f t="shared" si="0"/>
        <v>309795.78282999998</v>
      </c>
      <c r="H108" s="2">
        <f t="shared" si="1"/>
        <v>0.58999999996740371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1041585.49</v>
      </c>
      <c r="D113" s="1">
        <f>'PR-RAS'!E117</f>
        <v>926851.1</v>
      </c>
      <c r="E113" s="1">
        <v>0</v>
      </c>
      <c r="F113" s="1">
        <v>0</v>
      </c>
      <c r="G113" s="2">
        <f t="shared" si="0"/>
        <v>324272.22128</v>
      </c>
      <c r="H113" s="2">
        <f t="shared" si="1"/>
        <v>0.58999999996740371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187275.65</v>
      </c>
      <c r="D120" s="1">
        <f>'PR-RAS'!E124</f>
        <v>171357.07</v>
      </c>
      <c r="E120" s="1">
        <v>0</v>
      </c>
      <c r="F120" s="1">
        <v>0</v>
      </c>
      <c r="G120" s="2">
        <f t="shared" si="0"/>
        <v>63068.78501</v>
      </c>
      <c r="H120" s="2">
        <f t="shared" si="1"/>
        <v>0.42000000001280569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130529.81</v>
      </c>
      <c r="D121" s="1">
        <f>'PR-RAS'!E125</f>
        <v>120633.85</v>
      </c>
      <c r="E121" s="1">
        <v>0</v>
      </c>
      <c r="F121" s="1">
        <v>0</v>
      </c>
      <c r="G121" s="2">
        <f t="shared" si="0"/>
        <v>44615.701199999996</v>
      </c>
      <c r="H121" s="2">
        <f t="shared" si="1"/>
        <v>0.33999999999650754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769.79</v>
      </c>
      <c r="D122" s="1">
        <f>'PR-RAS'!E126</f>
        <v>722.78</v>
      </c>
      <c r="E122" s="1">
        <v>0</v>
      </c>
      <c r="F122" s="1">
        <v>0</v>
      </c>
      <c r="G122" s="2">
        <f t="shared" si="0"/>
        <v>268.05734999999999</v>
      </c>
      <c r="H122" s="2">
        <f t="shared" si="1"/>
        <v>0.43000000000006366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129760.02</v>
      </c>
      <c r="D123" s="1">
        <f>'PR-RAS'!E127</f>
        <v>119911.07</v>
      </c>
      <c r="E123" s="1">
        <v>0</v>
      </c>
      <c r="F123" s="1">
        <v>0</v>
      </c>
      <c r="G123" s="2">
        <f t="shared" si="0"/>
        <v>45089.023520000002</v>
      </c>
      <c r="H123" s="2">
        <f t="shared" si="1"/>
        <v>9.0000000011059456E-2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56745.840000000004</v>
      </c>
      <c r="D124" s="1">
        <f>'PR-RAS'!E128</f>
        <v>50723.22</v>
      </c>
      <c r="E124" s="1">
        <v>0</v>
      </c>
      <c r="F124" s="1">
        <v>0</v>
      </c>
      <c r="G124" s="2">
        <f t="shared" si="0"/>
        <v>19457.650440000001</v>
      </c>
      <c r="H124" s="2">
        <f t="shared" si="1"/>
        <v>0.37999999999738066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44669.51</v>
      </c>
      <c r="D125" s="1">
        <f>'PR-RAS'!E129</f>
        <v>35070.75</v>
      </c>
      <c r="E125" s="1">
        <v>0</v>
      </c>
      <c r="F125" s="1">
        <v>0</v>
      </c>
      <c r="G125" s="2">
        <f t="shared" si="0"/>
        <v>14236.565240000002</v>
      </c>
      <c r="H125" s="2">
        <f t="shared" si="1"/>
        <v>0.73999999999796273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12076.33</v>
      </c>
      <c r="D126" s="1">
        <f>'PR-RAS'!E130</f>
        <v>15652.47</v>
      </c>
      <c r="E126" s="1">
        <v>0</v>
      </c>
      <c r="F126" s="1">
        <v>0</v>
      </c>
      <c r="G126" s="2">
        <f t="shared" si="0"/>
        <v>5422.6587499999996</v>
      </c>
      <c r="H126" s="2">
        <f t="shared" si="1"/>
        <v>0.7999999999992724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2047799.52</v>
      </c>
      <c r="D129" s="1">
        <f>'PR-RAS'!E133</f>
        <v>2137867.56</v>
      </c>
      <c r="E129" s="1">
        <v>0</v>
      </c>
      <c r="F129" s="1">
        <v>0</v>
      </c>
      <c r="G129" s="2">
        <f t="shared" si="0"/>
        <v>809412.4339200001</v>
      </c>
      <c r="H129" s="2">
        <f t="shared" si="1"/>
        <v>0.91999999992549419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2047799.52</v>
      </c>
      <c r="D130" s="1">
        <f>'PR-RAS'!E134</f>
        <v>2137867.56</v>
      </c>
      <c r="E130" s="1">
        <v>0</v>
      </c>
      <c r="F130" s="1">
        <v>0</v>
      </c>
      <c r="G130" s="2">
        <f t="shared" si="0"/>
        <v>815735.96856000007</v>
      </c>
      <c r="H130" s="2">
        <f t="shared" si="1"/>
        <v>0.91999999992549419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2047799.52</v>
      </c>
      <c r="D131" s="1">
        <f>'PR-RAS'!E135</f>
        <v>2137867.56</v>
      </c>
      <c r="E131" s="1">
        <v>0</v>
      </c>
      <c r="F131" s="1">
        <v>0</v>
      </c>
      <c r="G131" s="2">
        <f t="shared" si="0"/>
        <v>822059.50320000015</v>
      </c>
      <c r="H131" s="2">
        <f t="shared" si="1"/>
        <v>0.91999999992549419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5286.22</v>
      </c>
      <c r="D135" s="1">
        <f>'PR-RAS'!E139</f>
        <v>6368.68</v>
      </c>
      <c r="E135" s="1">
        <v>0</v>
      </c>
      <c r="F135" s="1">
        <v>0</v>
      </c>
      <c r="G135" s="2">
        <f t="shared" si="0"/>
        <v>2415.1597200000006</v>
      </c>
      <c r="H135" s="2">
        <f t="shared" si="1"/>
        <v>0.53999999999996362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5286.22</v>
      </c>
      <c r="D146" s="1">
        <f>'PR-RAS'!E150</f>
        <v>6368.68</v>
      </c>
      <c r="E146" s="1">
        <v>0</v>
      </c>
      <c r="F146" s="1">
        <v>0</v>
      </c>
      <c r="G146" s="2">
        <f t="shared" si="0"/>
        <v>2613.4191000000001</v>
      </c>
      <c r="H146" s="2">
        <f t="shared" si="1"/>
        <v>0.53999999999996362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3783870.19</v>
      </c>
      <c r="D147" s="1">
        <f>'PR-RAS'!E151</f>
        <v>4050037.4200000004</v>
      </c>
      <c r="E147" s="1">
        <v>0</v>
      </c>
      <c r="F147" s="1">
        <v>0</v>
      </c>
      <c r="G147" s="2">
        <f t="shared" si="0"/>
        <v>1735055.97438</v>
      </c>
      <c r="H147" s="2">
        <f t="shared" si="1"/>
        <v>0.61000000033527613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2569293.35</v>
      </c>
      <c r="D148" s="1">
        <f>'PR-RAS'!E152</f>
        <v>2660835.0300000003</v>
      </c>
      <c r="E148" s="1">
        <v>0</v>
      </c>
      <c r="F148" s="1">
        <v>0</v>
      </c>
      <c r="G148" s="2">
        <f t="shared" si="0"/>
        <v>1159971.62127</v>
      </c>
      <c r="H148" s="2">
        <f t="shared" si="1"/>
        <v>0.38000000035390258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2154049.23</v>
      </c>
      <c r="D149" s="1">
        <f>'PR-RAS'!E153</f>
        <v>2217122.31</v>
      </c>
      <c r="E149" s="1">
        <v>0</v>
      </c>
      <c r="F149" s="1">
        <v>0</v>
      </c>
      <c r="G149" s="2">
        <f t="shared" si="0"/>
        <v>975067.48979999986</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2149658.84</v>
      </c>
      <c r="D150" s="1">
        <f>'PR-RAS'!E154</f>
        <v>2215463.16</v>
      </c>
      <c r="E150" s="1">
        <v>0</v>
      </c>
      <c r="F150" s="1">
        <v>0</v>
      </c>
      <c r="G150" s="2">
        <f t="shared" si="0"/>
        <v>980507.18883999996</v>
      </c>
      <c r="H150" s="2">
        <f t="shared" si="1"/>
        <v>0.32000000029802322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3200.04</v>
      </c>
      <c r="D152" s="1">
        <f>'PR-RAS'!E156</f>
        <v>357.81</v>
      </c>
      <c r="E152" s="1">
        <v>0</v>
      </c>
      <c r="F152" s="1">
        <v>0</v>
      </c>
      <c r="G152" s="2">
        <f t="shared" si="0"/>
        <v>591.26465999999994</v>
      </c>
      <c r="H152" s="2">
        <f t="shared" si="1"/>
        <v>0.22999999999996135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1190.3499999999999</v>
      </c>
      <c r="D153" s="1">
        <f>'PR-RAS'!E157</f>
        <v>1301.3399999999999</v>
      </c>
      <c r="E153" s="1">
        <v>0</v>
      </c>
      <c r="F153" s="1">
        <v>0</v>
      </c>
      <c r="G153" s="2">
        <f t="shared" si="0"/>
        <v>576.54055999999991</v>
      </c>
      <c r="H153" s="2">
        <f t="shared" si="1"/>
        <v>0.6899999999998272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67923.81</v>
      </c>
      <c r="D154" s="1">
        <f>'PR-RAS'!E158</f>
        <v>80721.25</v>
      </c>
      <c r="E154" s="1">
        <v>0</v>
      </c>
      <c r="F154" s="1">
        <v>0</v>
      </c>
      <c r="G154" s="2">
        <f t="shared" si="0"/>
        <v>35093.045429999998</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347320.31</v>
      </c>
      <c r="D155" s="1">
        <f>'PR-RAS'!E159</f>
        <v>362991.47</v>
      </c>
      <c r="E155" s="1">
        <v>0</v>
      </c>
      <c r="F155" s="1">
        <v>0</v>
      </c>
      <c r="G155" s="2">
        <f t="shared" si="0"/>
        <v>165288.70050000001</v>
      </c>
      <c r="H155" s="2">
        <f t="shared" si="1"/>
        <v>0.77999999996973202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347320.31</v>
      </c>
      <c r="D157" s="1">
        <f>'PR-RAS'!E161</f>
        <v>362991.47</v>
      </c>
      <c r="E157" s="1">
        <v>0</v>
      </c>
      <c r="F157" s="1">
        <v>0</v>
      </c>
      <c r="G157" s="2">
        <f t="shared" si="0"/>
        <v>167435.307</v>
      </c>
      <c r="H157" s="2">
        <f t="shared" si="1"/>
        <v>0.77999999996973202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1171659.8600000001</v>
      </c>
      <c r="D159" s="1">
        <f>'PR-RAS'!E163</f>
        <v>1344909.69</v>
      </c>
      <c r="E159" s="1">
        <v>0</v>
      </c>
      <c r="F159" s="1">
        <v>0</v>
      </c>
      <c r="G159" s="2">
        <f t="shared" si="0"/>
        <v>610113.71992000006</v>
      </c>
      <c r="H159" s="2">
        <f t="shared" si="1"/>
        <v>0.44999999995343387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189210.11</v>
      </c>
      <c r="D160" s="1">
        <f>'PR-RAS'!E164</f>
        <v>186934.64</v>
      </c>
      <c r="E160" s="1">
        <v>0</v>
      </c>
      <c r="F160" s="1">
        <v>0</v>
      </c>
      <c r="G160" s="2">
        <f t="shared" si="0"/>
        <v>89529.62301000001</v>
      </c>
      <c r="H160" s="2">
        <f t="shared" si="1"/>
        <v>0.46999999997206032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92952.5</v>
      </c>
      <c r="D161" s="1">
        <f>'PR-RAS'!E165</f>
        <v>91667.82</v>
      </c>
      <c r="E161" s="1">
        <v>0</v>
      </c>
      <c r="F161" s="1">
        <v>0</v>
      </c>
      <c r="G161" s="2">
        <f t="shared" si="0"/>
        <v>44206.102400000003</v>
      </c>
      <c r="H161" s="2">
        <f t="shared" si="1"/>
        <v>0.67999999999301508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76512.259999999995</v>
      </c>
      <c r="D162" s="1">
        <f>'PR-RAS'!E166</f>
        <v>75210.44</v>
      </c>
      <c r="E162" s="1">
        <v>0</v>
      </c>
      <c r="F162" s="1">
        <v>0</v>
      </c>
      <c r="G162" s="2">
        <f t="shared" si="0"/>
        <v>36536.235540000001</v>
      </c>
      <c r="H162" s="2">
        <f t="shared" si="1"/>
        <v>0.69999999999708962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19729.419999999998</v>
      </c>
      <c r="D163" s="1">
        <f>'PR-RAS'!E167</f>
        <v>20046.38</v>
      </c>
      <c r="E163" s="1">
        <v>0</v>
      </c>
      <c r="F163" s="1">
        <v>0</v>
      </c>
      <c r="G163" s="2">
        <f t="shared" si="0"/>
        <v>9691.1931600000007</v>
      </c>
      <c r="H163" s="2">
        <f t="shared" si="1"/>
        <v>0.7999999999992724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15.93</v>
      </c>
      <c r="D164" s="1">
        <f>'PR-RAS'!E168</f>
        <v>10</v>
      </c>
      <c r="E164" s="1">
        <v>0</v>
      </c>
      <c r="F164" s="1">
        <v>0</v>
      </c>
      <c r="G164" s="2">
        <f t="shared" si="0"/>
        <v>5.8565899999999997</v>
      </c>
      <c r="H164" s="2">
        <f t="shared" si="1"/>
        <v>7.0000000000000284E-2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153739.02000000002</v>
      </c>
      <c r="D165" s="1">
        <f>'PR-RAS'!E169</f>
        <v>121982.50000000001</v>
      </c>
      <c r="E165" s="1">
        <v>0</v>
      </c>
      <c r="F165" s="1">
        <v>0</v>
      </c>
      <c r="G165" s="2">
        <f t="shared" si="0"/>
        <v>65223.459280000003</v>
      </c>
      <c r="H165" s="2">
        <f t="shared" si="1"/>
        <v>0.52000000000407454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13925.84</v>
      </c>
      <c r="D166" s="1">
        <f>'PR-RAS'!E170</f>
        <v>20398.43</v>
      </c>
      <c r="E166" s="1">
        <v>0</v>
      </c>
      <c r="F166" s="1">
        <v>0</v>
      </c>
      <c r="G166" s="2">
        <f t="shared" si="0"/>
        <v>9029.2454999999991</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22549.96</v>
      </c>
      <c r="D167" s="1">
        <f>'PR-RAS'!E171</f>
        <v>14982.3</v>
      </c>
      <c r="E167" s="1">
        <v>0</v>
      </c>
      <c r="F167" s="1">
        <v>0</v>
      </c>
      <c r="G167" s="2">
        <f t="shared" si="0"/>
        <v>8717.4169600000005</v>
      </c>
      <c r="H167" s="2">
        <f t="shared" si="1"/>
        <v>0.34000000000014552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105228.53</v>
      </c>
      <c r="D168" s="1">
        <f>'PR-RAS'!E172</f>
        <v>71429.16</v>
      </c>
      <c r="E168" s="1">
        <v>0</v>
      </c>
      <c r="F168" s="1">
        <v>0</v>
      </c>
      <c r="G168" s="2">
        <f t="shared" si="0"/>
        <v>41430.503950000006</v>
      </c>
      <c r="H168" s="2">
        <f t="shared" si="1"/>
        <v>0.63000000000465661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1869.13</v>
      </c>
      <c r="D169" s="1">
        <f>'PR-RAS'!E173</f>
        <v>2921.35</v>
      </c>
      <c r="E169" s="1">
        <v>0</v>
      </c>
      <c r="F169" s="1">
        <v>0</v>
      </c>
      <c r="G169" s="2">
        <f t="shared" si="0"/>
        <v>1295.58744</v>
      </c>
      <c r="H169" s="2">
        <f t="shared" si="1"/>
        <v>0.48000000000001819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3647.94</v>
      </c>
      <c r="D170" s="1">
        <f>'PR-RAS'!E174</f>
        <v>6592.71</v>
      </c>
      <c r="E170" s="1">
        <v>0</v>
      </c>
      <c r="F170" s="1">
        <v>0</v>
      </c>
      <c r="G170" s="2">
        <f t="shared" si="0"/>
        <v>2844.8378400000001</v>
      </c>
      <c r="H170" s="2">
        <f t="shared" si="1"/>
        <v>0.34999999999990905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6517.62</v>
      </c>
      <c r="D172" s="1">
        <f>'PR-RAS'!E176</f>
        <v>5658.55</v>
      </c>
      <c r="E172" s="1">
        <v>0</v>
      </c>
      <c r="F172" s="1">
        <v>0</v>
      </c>
      <c r="G172" s="2">
        <f t="shared" si="0"/>
        <v>3049.7371200000002</v>
      </c>
      <c r="H172" s="2">
        <f t="shared" si="1"/>
        <v>0.82999999999992724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658593.71000000008</v>
      </c>
      <c r="D173" s="1">
        <f>'PR-RAS'!E177</f>
        <v>925437.22</v>
      </c>
      <c r="E173" s="1">
        <v>0</v>
      </c>
      <c r="F173" s="1">
        <v>0</v>
      </c>
      <c r="G173" s="2">
        <f t="shared" si="0"/>
        <v>431628.52179999993</v>
      </c>
      <c r="H173" s="2">
        <f t="shared" si="1"/>
        <v>0.5099999998928979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18697.21</v>
      </c>
      <c r="D174" s="1">
        <f>'PR-RAS'!E178</f>
        <v>19919.12</v>
      </c>
      <c r="E174" s="1">
        <v>0</v>
      </c>
      <c r="F174" s="1">
        <v>0</v>
      </c>
      <c r="G174" s="2">
        <f t="shared" si="0"/>
        <v>10126.632849999998</v>
      </c>
      <c r="H174" s="2">
        <f t="shared" si="1"/>
        <v>0.32999999999810825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226896.05</v>
      </c>
      <c r="D175" s="1">
        <f>'PR-RAS'!E179</f>
        <v>499277.04</v>
      </c>
      <c r="E175" s="1">
        <v>0</v>
      </c>
      <c r="F175" s="1">
        <v>0</v>
      </c>
      <c r="G175" s="2">
        <f t="shared" si="0"/>
        <v>213228.32261999996</v>
      </c>
      <c r="H175" s="2">
        <f t="shared" si="1"/>
        <v>8.999999996740371E-2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13912.44</v>
      </c>
      <c r="D176" s="1">
        <f>'PR-RAS'!E180</f>
        <v>7534.88</v>
      </c>
      <c r="E176" s="1">
        <v>0</v>
      </c>
      <c r="F176" s="1">
        <v>0</v>
      </c>
      <c r="G176" s="2">
        <f t="shared" si="0"/>
        <v>5071.8850000000002</v>
      </c>
      <c r="H176" s="2">
        <f t="shared" si="1"/>
        <v>0.56000000000040018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16293.06</v>
      </c>
      <c r="D177" s="1">
        <f>'PR-RAS'!E181</f>
        <v>14766.83</v>
      </c>
      <c r="E177" s="1">
        <v>0</v>
      </c>
      <c r="F177" s="1">
        <v>0</v>
      </c>
      <c r="G177" s="2">
        <f t="shared" si="0"/>
        <v>8065.5027199999995</v>
      </c>
      <c r="H177" s="2">
        <f t="shared" si="1"/>
        <v>0.22999999999956344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15401.02</v>
      </c>
      <c r="D178" s="1">
        <f>'PR-RAS'!E182</f>
        <v>12631.77</v>
      </c>
      <c r="E178" s="1">
        <v>0</v>
      </c>
      <c r="F178" s="1">
        <v>0</v>
      </c>
      <c r="G178" s="2">
        <f t="shared" si="0"/>
        <v>7197.6271199999992</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1096.5999999999999</v>
      </c>
      <c r="D179" s="1">
        <f>'PR-RAS'!E183</f>
        <v>9749.52</v>
      </c>
      <c r="E179" s="1">
        <v>0</v>
      </c>
      <c r="F179" s="1">
        <v>0</v>
      </c>
      <c r="G179" s="2">
        <f t="shared" si="0"/>
        <v>3666.0239199999996</v>
      </c>
      <c r="H179" s="2">
        <f t="shared" si="1"/>
        <v>0.87999999999965439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295844.89</v>
      </c>
      <c r="D180" s="1">
        <f>'PR-RAS'!E184</f>
        <v>301545.8</v>
      </c>
      <c r="E180" s="1">
        <v>0</v>
      </c>
      <c r="F180" s="1">
        <v>0</v>
      </c>
      <c r="G180" s="2">
        <f t="shared" si="0"/>
        <v>160909.63170999999</v>
      </c>
      <c r="H180" s="2">
        <f t="shared" si="1"/>
        <v>0.30999999999767169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19327.419999999998</v>
      </c>
      <c r="D181" s="1">
        <f>'PR-RAS'!E185</f>
        <v>19452.14</v>
      </c>
      <c r="E181" s="1">
        <v>0</v>
      </c>
      <c r="F181" s="1">
        <v>0</v>
      </c>
      <c r="G181" s="2">
        <f t="shared" si="0"/>
        <v>10481.705999999998</v>
      </c>
      <c r="H181" s="2">
        <f t="shared" si="1"/>
        <v>0.55999999999767169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51125.02</v>
      </c>
      <c r="D182" s="1">
        <f>'PR-RAS'!E186</f>
        <v>40560.120000000003</v>
      </c>
      <c r="E182" s="1">
        <v>0</v>
      </c>
      <c r="F182" s="1">
        <v>0</v>
      </c>
      <c r="G182" s="2">
        <f t="shared" si="0"/>
        <v>23936.392060000002</v>
      </c>
      <c r="H182" s="2">
        <f t="shared" si="1"/>
        <v>0.13999999999941792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59138.03</v>
      </c>
      <c r="D183" s="1">
        <f>'PR-RAS'!E187</f>
        <v>39781.81</v>
      </c>
      <c r="E183" s="1">
        <v>0</v>
      </c>
      <c r="F183" s="1">
        <v>0</v>
      </c>
      <c r="G183" s="2">
        <f t="shared" si="0"/>
        <v>25243.700299999997</v>
      </c>
      <c r="H183" s="2">
        <f t="shared" si="1"/>
        <v>0.22000000000116415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110978.98999999999</v>
      </c>
      <c r="D184" s="1">
        <f>'PR-RAS'!E188</f>
        <v>70773.52</v>
      </c>
      <c r="E184" s="1">
        <v>0</v>
      </c>
      <c r="F184" s="1">
        <v>0</v>
      </c>
      <c r="G184" s="2">
        <f t="shared" si="0"/>
        <v>46212.263489999998</v>
      </c>
      <c r="H184" s="2">
        <f t="shared" si="1"/>
        <v>0.49000000000523869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11408.74</v>
      </c>
      <c r="D185" s="1">
        <f>'PR-RAS'!E189</f>
        <v>12359.37</v>
      </c>
      <c r="E185" s="1">
        <v>0</v>
      </c>
      <c r="F185" s="1">
        <v>0</v>
      </c>
      <c r="G185" s="2">
        <f t="shared" si="0"/>
        <v>6647.4563200000002</v>
      </c>
      <c r="H185" s="2">
        <f t="shared" si="1"/>
        <v>0.63000000000101863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8080.18</v>
      </c>
      <c r="D186" s="1">
        <f>'PR-RAS'!E190</f>
        <v>6815.58</v>
      </c>
      <c r="E186" s="1">
        <v>0</v>
      </c>
      <c r="F186" s="1">
        <v>0</v>
      </c>
      <c r="G186" s="2">
        <f t="shared" si="0"/>
        <v>4016.5978999999998</v>
      </c>
      <c r="H186" s="2">
        <f t="shared" si="1"/>
        <v>0.6000000000003638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12237.28</v>
      </c>
      <c r="D187" s="1">
        <f>'PR-RAS'!E191</f>
        <v>21611.26</v>
      </c>
      <c r="E187" s="1">
        <v>0</v>
      </c>
      <c r="F187" s="1">
        <v>0</v>
      </c>
      <c r="G187" s="2">
        <f t="shared" si="0"/>
        <v>10315.522799999999</v>
      </c>
      <c r="H187" s="2">
        <f t="shared" si="1"/>
        <v>0.53999999999905413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655.65</v>
      </c>
      <c r="D188" s="1">
        <f>'PR-RAS'!E192</f>
        <v>527.45000000000005</v>
      </c>
      <c r="E188" s="1">
        <v>0</v>
      </c>
      <c r="F188" s="1">
        <v>0</v>
      </c>
      <c r="G188" s="2">
        <f t="shared" si="0"/>
        <v>319.87285000000003</v>
      </c>
      <c r="H188" s="2">
        <f t="shared" si="1"/>
        <v>0.80000000000006821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9640.39</v>
      </c>
      <c r="D189" s="1">
        <f>'PR-RAS'!E193</f>
        <v>9447.25</v>
      </c>
      <c r="E189" s="1">
        <v>0</v>
      </c>
      <c r="F189" s="1">
        <v>0</v>
      </c>
      <c r="G189" s="2">
        <f t="shared" si="0"/>
        <v>5364.5593200000003</v>
      </c>
      <c r="H189" s="2">
        <f t="shared" si="1"/>
        <v>0.63999999999941792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38948.65</v>
      </c>
      <c r="D190" s="1">
        <f>'PR-RAS'!E194</f>
        <v>18602.47</v>
      </c>
      <c r="E190" s="1">
        <v>0</v>
      </c>
      <c r="F190" s="1">
        <v>0</v>
      </c>
      <c r="G190" s="2">
        <f t="shared" si="0"/>
        <v>14393.02851</v>
      </c>
      <c r="H190" s="2">
        <f t="shared" si="1"/>
        <v>0.81999999999970896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30008.1</v>
      </c>
      <c r="D191" s="1">
        <f>'PR-RAS'!E195</f>
        <v>1410.14</v>
      </c>
      <c r="E191" s="1">
        <v>0</v>
      </c>
      <c r="F191" s="1">
        <v>0</v>
      </c>
      <c r="G191" s="2">
        <f t="shared" si="0"/>
        <v>6237.3921999999993</v>
      </c>
      <c r="H191" s="2">
        <f t="shared" si="1"/>
        <v>0.23999999999864485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13525.84</v>
      </c>
      <c r="D192" s="1">
        <f>'PR-RAS'!E196</f>
        <v>12538.400000000001</v>
      </c>
      <c r="E192" s="1">
        <v>0</v>
      </c>
      <c r="F192" s="1">
        <v>0</v>
      </c>
      <c r="G192" s="2">
        <f t="shared" si="0"/>
        <v>7373.1042399999997</v>
      </c>
      <c r="H192" s="2">
        <f t="shared" si="1"/>
        <v>0.56000000000130967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13525.84</v>
      </c>
      <c r="D206" s="1">
        <f>'PR-RAS'!E210</f>
        <v>12538.400000000001</v>
      </c>
      <c r="E206" s="1">
        <v>0</v>
      </c>
      <c r="F206" s="1">
        <v>0</v>
      </c>
      <c r="G206" s="2">
        <f t="shared" si="0"/>
        <v>7913.5411999999997</v>
      </c>
      <c r="H206" s="2">
        <f t="shared" si="1"/>
        <v>0.56000000000130967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4441.68</v>
      </c>
      <c r="D207" s="1">
        <f>'PR-RAS'!E211</f>
        <v>6725.81</v>
      </c>
      <c r="E207" s="1">
        <v>0</v>
      </c>
      <c r="F207" s="1">
        <v>0</v>
      </c>
      <c r="G207" s="2">
        <f t="shared" si="0"/>
        <v>3686.0198000000005</v>
      </c>
      <c r="H207" s="2">
        <f t="shared" si="1"/>
        <v>0.50999999999930878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107.21</v>
      </c>
      <c r="D208" s="1">
        <f>'PR-RAS'!E212</f>
        <v>501.64</v>
      </c>
      <c r="E208" s="1">
        <v>0</v>
      </c>
      <c r="F208" s="1">
        <v>0</v>
      </c>
      <c r="G208" s="2">
        <f t="shared" si="0"/>
        <v>229.87143</v>
      </c>
      <c r="H208" s="2">
        <f t="shared" si="1"/>
        <v>0.57000000000000739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8976.9500000000007</v>
      </c>
      <c r="D209" s="1">
        <f>'PR-RAS'!E213</f>
        <v>5310.95</v>
      </c>
      <c r="E209" s="1">
        <v>0</v>
      </c>
      <c r="F209" s="1">
        <v>0</v>
      </c>
      <c r="G209" s="2">
        <f t="shared" si="0"/>
        <v>4076.5607999999993</v>
      </c>
      <c r="H209" s="2">
        <f t="shared" si="1"/>
        <v>9.9999999999454303E-2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23917.47</v>
      </c>
      <c r="D220" s="1">
        <f>'PR-RAS'!E224</f>
        <v>21652.62</v>
      </c>
      <c r="E220" s="1">
        <v>0</v>
      </c>
      <c r="F220" s="1">
        <v>0</v>
      </c>
      <c r="G220" s="2">
        <f t="shared" si="0"/>
        <v>14721.773489999998</v>
      </c>
      <c r="H220" s="2">
        <f t="shared" si="1"/>
        <v>0.85000000000218279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23917.47</v>
      </c>
      <c r="D243" s="1">
        <f>'PR-RAS'!E247</f>
        <v>21652.62</v>
      </c>
      <c r="E243" s="1">
        <v>0</v>
      </c>
      <c r="F243" s="1">
        <v>0</v>
      </c>
      <c r="G243" s="2">
        <f t="shared" si="0"/>
        <v>16267.895819999998</v>
      </c>
      <c r="H243" s="2">
        <f t="shared" si="1"/>
        <v>0.85000000000218279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23917.47</v>
      </c>
      <c r="D246" s="1">
        <f>'PR-RAS'!E250</f>
        <v>21652.62</v>
      </c>
      <c r="E246" s="1">
        <v>0</v>
      </c>
      <c r="F246" s="1">
        <v>0</v>
      </c>
      <c r="G246" s="2">
        <f t="shared" si="0"/>
        <v>16469.563949999996</v>
      </c>
      <c r="H246" s="2">
        <f t="shared" si="1"/>
        <v>0.85000000000218279</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4810.0600000000004</v>
      </c>
      <c r="D248" s="1">
        <f>'PR-RAS'!E252</f>
        <v>9101.68</v>
      </c>
      <c r="E248" s="1">
        <v>0</v>
      </c>
      <c r="F248" s="1">
        <v>0</v>
      </c>
      <c r="G248" s="2">
        <f t="shared" si="0"/>
        <v>5684.3147400000007</v>
      </c>
      <c r="H248" s="2">
        <f t="shared" si="1"/>
        <v>0.38000000000010914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4810.0600000000004</v>
      </c>
      <c r="D255" s="1">
        <f>'PR-RAS'!E259</f>
        <v>9101.68</v>
      </c>
      <c r="E255" s="1">
        <v>0</v>
      </c>
      <c r="F255" s="1">
        <v>0</v>
      </c>
      <c r="G255" s="2">
        <f t="shared" si="0"/>
        <v>5845.4086800000005</v>
      </c>
      <c r="H255" s="2">
        <f t="shared" si="1"/>
        <v>0.38000000000010914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4810.0600000000004</v>
      </c>
      <c r="D256" s="1">
        <f>'PR-RAS'!E260</f>
        <v>9101.68</v>
      </c>
      <c r="E256" s="1">
        <v>0</v>
      </c>
      <c r="F256" s="1">
        <v>0</v>
      </c>
      <c r="G256" s="2">
        <f t="shared" si="0"/>
        <v>5868.4221000000007</v>
      </c>
      <c r="H256" s="2">
        <f t="shared" si="1"/>
        <v>0.38000000000010914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663.61</v>
      </c>
      <c r="D259" s="1">
        <f>'PR-RAS'!E263</f>
        <v>1000</v>
      </c>
      <c r="E259" s="1">
        <v>0</v>
      </c>
      <c r="F259" s="1">
        <v>0</v>
      </c>
      <c r="G259" s="2">
        <f t="shared" si="0"/>
        <v>687.21138000000008</v>
      </c>
      <c r="H259" s="2">
        <f t="shared" si="1"/>
        <v>0.38999999999998636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663.61</v>
      </c>
      <c r="D260" s="1">
        <f>'PR-RAS'!E264</f>
        <v>1000</v>
      </c>
      <c r="E260" s="1">
        <v>0</v>
      </c>
      <c r="F260" s="1">
        <v>0</v>
      </c>
      <c r="G260" s="2">
        <f t="shared" si="0"/>
        <v>689.87499000000003</v>
      </c>
      <c r="H260" s="2">
        <f t="shared" si="1"/>
        <v>0.38999999999998636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663.61</v>
      </c>
      <c r="D261" s="1">
        <f>'PR-RAS'!E265</f>
        <v>1000</v>
      </c>
      <c r="E261" s="1">
        <v>0</v>
      </c>
      <c r="F261" s="1">
        <v>0</v>
      </c>
      <c r="G261" s="2">
        <f t="shared" si="0"/>
        <v>692.53860000000009</v>
      </c>
      <c r="H261" s="2">
        <f t="shared" si="1"/>
        <v>0.38999999999998636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3783870.19</v>
      </c>
      <c r="D285" s="1">
        <f>'PR-RAS'!E289</f>
        <v>4050037.4200000004</v>
      </c>
      <c r="E285" s="1">
        <v>0</v>
      </c>
      <c r="F285" s="1">
        <v>0</v>
      </c>
      <c r="G285" s="2">
        <f t="shared" si="8"/>
        <v>3375040.38852</v>
      </c>
      <c r="H285" s="2">
        <f t="shared" si="9"/>
        <v>0.61000000033527613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436538.98</v>
      </c>
      <c r="D286" s="1">
        <f>'PR-RAS'!E290</f>
        <v>482916.44999999879</v>
      </c>
      <c r="E286" s="1">
        <v>0</v>
      </c>
      <c r="F286" s="1">
        <v>0</v>
      </c>
      <c r="G286" s="2">
        <f t="shared" si="8"/>
        <v>399675.98579999927</v>
      </c>
      <c r="H286" s="2">
        <f t="shared" si="9"/>
        <v>0.4699999988079071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287650.46999999997</v>
      </c>
      <c r="D288" s="1">
        <f>'PR-RAS'!E292</f>
        <v>577647.22</v>
      </c>
      <c r="E288" s="1">
        <v>0</v>
      </c>
      <c r="F288" s="1">
        <v>0</v>
      </c>
      <c r="G288" s="2">
        <f t="shared" si="8"/>
        <v>414125.18916999997</v>
      </c>
      <c r="H288" s="2">
        <f t="shared" si="9"/>
        <v>0.68999999994412065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991528.35</v>
      </c>
      <c r="D290" s="1">
        <f>'PR-RAS'!E294</f>
        <v>974435.09</v>
      </c>
      <c r="E290" s="1">
        <v>0</v>
      </c>
      <c r="F290" s="1">
        <v>0</v>
      </c>
      <c r="G290" s="2">
        <f t="shared" si="8"/>
        <v>849775.17516999983</v>
      </c>
      <c r="H290" s="2">
        <f t="shared" si="9"/>
        <v>0.43999999994412065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991528.35</v>
      </c>
      <c r="D291" s="1">
        <f>'PR-RAS'!E295</f>
        <v>974435.09</v>
      </c>
      <c r="E291" s="1">
        <v>0</v>
      </c>
      <c r="F291" s="1">
        <v>0</v>
      </c>
      <c r="G291" s="2">
        <f t="shared" si="8"/>
        <v>852715.57369999983</v>
      </c>
      <c r="H291" s="2">
        <f t="shared" si="9"/>
        <v>0.43999999994412065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110492.03</v>
      </c>
      <c r="D345" s="1">
        <f>'PR-RAS'!E350</f>
        <v>431269.65</v>
      </c>
      <c r="E345" s="1">
        <v>0</v>
      </c>
      <c r="F345" s="1">
        <v>0</v>
      </c>
      <c r="G345" s="2">
        <f t="shared" si="8"/>
        <v>334722.77752</v>
      </c>
      <c r="H345" s="2">
        <f t="shared" si="9"/>
        <v>0.37999999997555278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110492.03</v>
      </c>
      <c r="D358" s="1">
        <f>'PR-RAS'!E363</f>
        <v>431269.65</v>
      </c>
      <c r="E358" s="1">
        <v>0</v>
      </c>
      <c r="F358" s="1">
        <v>0</v>
      </c>
      <c r="G358" s="2">
        <f t="shared" si="8"/>
        <v>347372.18481000001</v>
      </c>
      <c r="H358" s="2">
        <f t="shared" si="9"/>
        <v>0.37999999997555278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109810.88</v>
      </c>
      <c r="D364" s="1">
        <f>'PR-RAS'!E369</f>
        <v>429090.74000000005</v>
      </c>
      <c r="E364" s="1">
        <v>0</v>
      </c>
      <c r="F364" s="1">
        <v>0</v>
      </c>
      <c r="G364" s="2">
        <f t="shared" si="8"/>
        <v>351381.22668000002</v>
      </c>
      <c r="H364" s="2">
        <f t="shared" si="9"/>
        <v>0.37999999994644895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13131.33</v>
      </c>
      <c r="D365" s="1">
        <f>'PR-RAS'!E370</f>
        <v>7424.85</v>
      </c>
      <c r="E365" s="1">
        <v>0</v>
      </c>
      <c r="F365" s="1">
        <v>0</v>
      </c>
      <c r="G365" s="2">
        <f t="shared" si="8"/>
        <v>10185.09492</v>
      </c>
      <c r="H365" s="2">
        <f t="shared" si="9"/>
        <v>0.47999999999956344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119.9</v>
      </c>
      <c r="E366" s="1">
        <v>0</v>
      </c>
      <c r="F366" s="1">
        <v>0</v>
      </c>
      <c r="G366" s="2">
        <f t="shared" si="8"/>
        <v>87.527000000000001</v>
      </c>
      <c r="H366" s="2">
        <f t="shared" si="9"/>
        <v>9.9999999999994316E-2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1066.9000000000001</v>
      </c>
      <c r="E367" s="1">
        <v>0</v>
      </c>
      <c r="F367" s="1">
        <v>0</v>
      </c>
      <c r="G367" s="2">
        <f t="shared" si="8"/>
        <v>780.97080000000005</v>
      </c>
      <c r="H367" s="2">
        <f t="shared" si="9"/>
        <v>9.9999999999909051E-2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316237.15000000002</v>
      </c>
      <c r="E368" s="1">
        <v>0</v>
      </c>
      <c r="F368" s="1">
        <v>0</v>
      </c>
      <c r="G368" s="2">
        <f t="shared" si="8"/>
        <v>232118.0681</v>
      </c>
      <c r="H368" s="2">
        <f t="shared" si="9"/>
        <v>0.15000000002328306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244.12</v>
      </c>
      <c r="E369" s="1">
        <v>0</v>
      </c>
      <c r="F369" s="1">
        <v>0</v>
      </c>
      <c r="G369" s="2">
        <f t="shared" si="8"/>
        <v>179.67232000000001</v>
      </c>
      <c r="H369" s="2">
        <f t="shared" si="9"/>
        <v>0.12000000000000455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96679.55</v>
      </c>
      <c r="D371" s="1">
        <f>'PR-RAS'!E376</f>
        <v>103997.82</v>
      </c>
      <c r="E371" s="1">
        <v>0</v>
      </c>
      <c r="F371" s="1">
        <v>0</v>
      </c>
      <c r="G371" s="2">
        <f t="shared" si="8"/>
        <v>112729.82030000001</v>
      </c>
      <c r="H371" s="2">
        <f t="shared" si="9"/>
        <v>0.6299999999901047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681.15</v>
      </c>
      <c r="D378" s="1">
        <f>'PR-RAS'!E383</f>
        <v>2178.91</v>
      </c>
      <c r="E378" s="1">
        <v>0</v>
      </c>
      <c r="F378" s="1">
        <v>0</v>
      </c>
      <c r="G378" s="2">
        <f t="shared" si="8"/>
        <v>1899.6916899999997</v>
      </c>
      <c r="H378" s="2">
        <f t="shared" si="9"/>
        <v>0.24000000000012278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681.15</v>
      </c>
      <c r="D379" s="1">
        <f>'PR-RAS'!E384</f>
        <v>2178.91</v>
      </c>
      <c r="E379" s="1">
        <v>0</v>
      </c>
      <c r="F379" s="1">
        <v>0</v>
      </c>
      <c r="G379" s="2">
        <f t="shared" si="8"/>
        <v>1904.7306599999997</v>
      </c>
      <c r="H379" s="2">
        <f t="shared" si="9"/>
        <v>0.24000000000012278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110492.03</v>
      </c>
      <c r="D403" s="1">
        <f>'PR-RAS'!E408</f>
        <v>431269.65</v>
      </c>
      <c r="E403" s="1">
        <v>0</v>
      </c>
      <c r="F403" s="1">
        <v>0</v>
      </c>
      <c r="G403" s="2">
        <f t="shared" si="8"/>
        <v>391158.59466000006</v>
      </c>
      <c r="H403" s="2">
        <f t="shared" si="9"/>
        <v>0.37999999997555278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4220409.17</v>
      </c>
      <c r="D407" s="1">
        <f>'PR-RAS'!E412</f>
        <v>4532953.8699999992</v>
      </c>
      <c r="E407" s="1">
        <v>0</v>
      </c>
      <c r="F407" s="1">
        <v>0</v>
      </c>
      <c r="G407" s="2">
        <f t="shared" si="8"/>
        <v>5394244.6654599998</v>
      </c>
      <c r="H407" s="2">
        <f t="shared" si="9"/>
        <v>0.30000000074505806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3894362.2199999997</v>
      </c>
      <c r="D408" s="1">
        <f>'PR-RAS'!E413</f>
        <v>4481307.07</v>
      </c>
      <c r="E408" s="1">
        <v>0</v>
      </c>
      <c r="F408" s="1">
        <v>0</v>
      </c>
      <c r="G408" s="2">
        <f t="shared" si="8"/>
        <v>5232789.3785199998</v>
      </c>
      <c r="H408" s="2">
        <f t="shared" si="9"/>
        <v>0.2900000000372529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326046.95000000019</v>
      </c>
      <c r="D409" s="1">
        <f>'PR-RAS'!E414</f>
        <v>51646.799999998882</v>
      </c>
      <c r="E409" s="1">
        <v>0</v>
      </c>
      <c r="F409" s="1">
        <v>0</v>
      </c>
      <c r="G409" s="2">
        <f t="shared" si="8"/>
        <v>175170.94439999916</v>
      </c>
      <c r="H409" s="2">
        <f t="shared" si="9"/>
        <v>0.25000000093132257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287650.46999999997</v>
      </c>
      <c r="D411" s="1">
        <f>'PR-RAS'!E416</f>
        <v>577647.22</v>
      </c>
      <c r="E411" s="1">
        <v>0</v>
      </c>
      <c r="F411" s="1">
        <v>0</v>
      </c>
      <c r="G411" s="2">
        <f t="shared" si="8"/>
        <v>591607.41309999989</v>
      </c>
      <c r="H411" s="2">
        <f t="shared" si="9"/>
        <v>0.68999999994412065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991528.35</v>
      </c>
      <c r="D413" s="1">
        <f>'PR-RAS'!E418</f>
        <v>974435.09</v>
      </c>
      <c r="E413" s="1">
        <v>0</v>
      </c>
      <c r="F413" s="1">
        <v>0</v>
      </c>
      <c r="G413" s="2">
        <f t="shared" si="8"/>
        <v>1211444.1943599998</v>
      </c>
      <c r="H413" s="2">
        <f t="shared" si="9"/>
        <v>0.43999999994412065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4220409.17</v>
      </c>
      <c r="D633" s="1">
        <f>'PR-RAS'!E639</f>
        <v>4532953.8699999992</v>
      </c>
      <c r="E633" s="1">
        <v>0</v>
      </c>
      <c r="F633" s="1">
        <v>0</v>
      </c>
      <c r="G633" s="2">
        <f t="shared" si="10"/>
        <v>8396952.2871199995</v>
      </c>
      <c r="H633" s="2">
        <f t="shared" si="11"/>
        <v>0.30000000074505806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3894362.2199999997</v>
      </c>
      <c r="D634" s="1">
        <f>'PR-RAS'!E640</f>
        <v>4481307.07</v>
      </c>
      <c r="E634" s="1">
        <v>0</v>
      </c>
      <c r="F634" s="1">
        <v>0</v>
      </c>
      <c r="G634" s="2">
        <f t="shared" si="10"/>
        <v>8138466.0358799994</v>
      </c>
      <c r="H634" s="2">
        <f t="shared" si="11"/>
        <v>0.2900000000372529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326046.95000000019</v>
      </c>
      <c r="D635" s="1">
        <f>'PR-RAS'!E641</f>
        <v>51646.799999998882</v>
      </c>
      <c r="E635" s="1">
        <v>0</v>
      </c>
      <c r="F635" s="1">
        <v>0</v>
      </c>
      <c r="G635" s="2">
        <f t="shared" si="10"/>
        <v>272201.90869999869</v>
      </c>
      <c r="H635" s="2">
        <f t="shared" si="11"/>
        <v>0.25000000093132257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287650.46999999997</v>
      </c>
      <c r="D637" s="1">
        <f>'PR-RAS'!E643</f>
        <v>577647.22</v>
      </c>
      <c r="E637" s="1">
        <v>0</v>
      </c>
      <c r="F637" s="1">
        <v>0</v>
      </c>
      <c r="G637" s="2">
        <f t="shared" si="10"/>
        <v>917712.96275999991</v>
      </c>
      <c r="H637" s="2">
        <f t="shared" si="11"/>
        <v>0.68999999994412065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613697.42000000016</v>
      </c>
      <c r="D639" s="1">
        <f>'PR-RAS'!E645</f>
        <v>629294.01999999885</v>
      </c>
      <c r="E639" s="1">
        <v>0</v>
      </c>
      <c r="F639" s="1">
        <v>0</v>
      </c>
      <c r="G639" s="2">
        <f t="shared" si="10"/>
        <v>1194518.1234799987</v>
      </c>
      <c r="H639" s="2">
        <f t="shared" si="11"/>
        <v>0.43999999901279807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219759.87</v>
      </c>
      <c r="D641" s="1">
        <f>'PR-RAS'!E647</f>
        <v>224486.75</v>
      </c>
      <c r="E641" s="1">
        <v>0</v>
      </c>
      <c r="F641" s="1">
        <v>0</v>
      </c>
      <c r="G641" s="2">
        <f t="shared" si="10"/>
        <v>427989.35680000001</v>
      </c>
      <c r="H641" s="2">
        <f t="shared" si="11"/>
        <v>0.38000000000465661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349521.97</v>
      </c>
      <c r="D642" s="1">
        <f>'PR-RAS'!E649</f>
        <v>584798.05000000005</v>
      </c>
      <c r="E642" s="1">
        <v>0</v>
      </c>
      <c r="F642" s="1">
        <v>0</v>
      </c>
      <c r="G642" s="2">
        <f t="shared" si="10"/>
        <v>973754.68287000002</v>
      </c>
      <c r="H642" s="2">
        <f t="shared" si="11"/>
        <v>8.0000000074505806E-2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3084248.07</v>
      </c>
      <c r="D643" s="1">
        <f>'PR-RAS'!E650</f>
        <v>4011669.04</v>
      </c>
      <c r="E643" s="1">
        <v>0</v>
      </c>
      <c r="F643" s="1">
        <v>0</v>
      </c>
      <c r="G643" s="2">
        <f t="shared" si="10"/>
        <v>7131070.3083000006</v>
      </c>
      <c r="H643" s="2">
        <f t="shared" si="11"/>
        <v>0.10999999986961484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2848971.97</v>
      </c>
      <c r="D644" s="1">
        <f>'PR-RAS'!E651</f>
        <v>4029907.89</v>
      </c>
      <c r="E644" s="1">
        <v>0</v>
      </c>
      <c r="F644" s="1">
        <v>0</v>
      </c>
      <c r="G644" s="2">
        <f t="shared" si="10"/>
        <v>7014350.5232500006</v>
      </c>
      <c r="H644" s="2">
        <f t="shared" si="11"/>
        <v>0.13999999966472387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584798.06999999983</v>
      </c>
      <c r="D645" s="1">
        <f>'PR-RAS'!E652</f>
        <v>566559.19999999972</v>
      </c>
      <c r="E645" s="1">
        <v>0</v>
      </c>
      <c r="F645" s="1">
        <v>0</v>
      </c>
      <c r="G645" s="2">
        <f t="shared" si="10"/>
        <v>1106338.2066799996</v>
      </c>
      <c r="H645" s="2">
        <f t="shared" si="11"/>
        <v>0.26999999955296516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99</v>
      </c>
      <c r="D647" s="1">
        <f>'PR-RAS'!E654</f>
        <v>91</v>
      </c>
      <c r="E647" s="1">
        <v>0</v>
      </c>
      <c r="F647" s="1">
        <v>0</v>
      </c>
      <c r="G647" s="2">
        <f t="shared" si="10"/>
        <v>181.52600000000001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97</v>
      </c>
      <c r="D649" s="1">
        <f>'PR-RAS'!E656</f>
        <v>90</v>
      </c>
      <c r="E649" s="1">
        <v>0</v>
      </c>
      <c r="F649" s="1">
        <v>0</v>
      </c>
      <c r="G649" s="2">
        <f t="shared" si="10"/>
        <v>179.49600000000001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592.04</v>
      </c>
      <c r="E669" s="1">
        <v>0</v>
      </c>
      <c r="F669" s="1">
        <v>0</v>
      </c>
      <c r="G669" s="2">
        <f t="shared" si="10"/>
        <v>790.96543999999994</v>
      </c>
      <c r="H669" s="2">
        <f t="shared" si="11"/>
        <v>3.999999999996362E-2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149040.15</v>
      </c>
      <c r="D671" s="1">
        <f>'PR-RAS'!E678</f>
        <v>314665.40000000002</v>
      </c>
      <c r="E671" s="1">
        <v>0</v>
      </c>
      <c r="F671" s="1">
        <v>0</v>
      </c>
      <c r="G671" s="2">
        <f t="shared" si="10"/>
        <v>521508.5365000001</v>
      </c>
      <c r="H671" s="2">
        <f t="shared" si="11"/>
        <v>0.5500000000174623</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76281.75</v>
      </c>
      <c r="D689" s="1">
        <f>'PR-RAS'!E696</f>
        <v>26078.65</v>
      </c>
      <c r="E689" s="1">
        <v>0</v>
      </c>
      <c r="F689" s="1">
        <v>0</v>
      </c>
      <c r="G689" s="2">
        <f t="shared" si="10"/>
        <v>88366.066399999996</v>
      </c>
      <c r="H689" s="2">
        <f t="shared" si="11"/>
        <v>0.59999999999854481</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3664.04</v>
      </c>
      <c r="D690" s="1">
        <f>'PR-RAS'!E697</f>
        <v>376.06</v>
      </c>
      <c r="E690" s="1">
        <v>0</v>
      </c>
      <c r="F690" s="1">
        <v>0</v>
      </c>
      <c r="G690" s="2">
        <f t="shared" si="10"/>
        <v>3042.7342399999998</v>
      </c>
      <c r="H690" s="2">
        <f t="shared" si="11"/>
        <v>9.9999999999965894E-2</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1040799.38</v>
      </c>
      <c r="D703" s="1">
        <f>'PR-RAS'!E710</f>
        <v>926851.1</v>
      </c>
      <c r="E703" s="1">
        <v>0</v>
      </c>
      <c r="F703" s="1">
        <v>0</v>
      </c>
      <c r="G703" s="2">
        <f t="shared" si="10"/>
        <v>2031940.10916</v>
      </c>
      <c r="H703" s="2">
        <f t="shared" si="11"/>
        <v>0.47999999998137355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786.11</v>
      </c>
      <c r="D705" s="1">
        <f>'PR-RAS'!E712</f>
        <v>0</v>
      </c>
      <c r="E705" s="1">
        <v>0</v>
      </c>
      <c r="F705" s="1">
        <v>0</v>
      </c>
      <c r="G705" s="2">
        <f t="shared" si="10"/>
        <v>553.42143999999996</v>
      </c>
      <c r="H705" s="2">
        <f t="shared" si="11"/>
        <v>0.11000000000001364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1963.06</v>
      </c>
      <c r="D709" s="1">
        <f>'PR-RAS'!E716</f>
        <v>6667.04</v>
      </c>
      <c r="E709" s="1">
        <v>0</v>
      </c>
      <c r="F709" s="1">
        <v>0</v>
      </c>
      <c r="G709" s="2">
        <f t="shared" si="10"/>
        <v>10830.375119999999</v>
      </c>
      <c r="H709" s="2">
        <f t="shared" si="11"/>
        <v>9.9999999999909051E-2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3611.95</v>
      </c>
      <c r="D710" s="1">
        <f>'PR-RAS'!E717</f>
        <v>479.38</v>
      </c>
      <c r="E710" s="1">
        <v>0</v>
      </c>
      <c r="F710" s="1">
        <v>0</v>
      </c>
      <c r="G710" s="2">
        <f t="shared" si="10"/>
        <v>3240.63339</v>
      </c>
      <c r="H710" s="2">
        <f t="shared" si="11"/>
        <v>0.43000000000017735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76512.259999999995</v>
      </c>
      <c r="D711" s="1">
        <f>'PR-RAS'!E718</f>
        <v>75210.44</v>
      </c>
      <c r="E711" s="1">
        <v>0</v>
      </c>
      <c r="F711" s="1">
        <v>0</v>
      </c>
      <c r="G711" s="2">
        <f t="shared" si="10"/>
        <v>161122.5294</v>
      </c>
      <c r="H711" s="2">
        <f t="shared" si="11"/>
        <v>0.69999999999708962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80.87</v>
      </c>
      <c r="D713" s="1">
        <f>'PR-RAS'!E720</f>
        <v>9749.52</v>
      </c>
      <c r="E713" s="1">
        <v>0</v>
      </c>
      <c r="F713" s="1">
        <v>0</v>
      </c>
      <c r="G713" s="2">
        <f t="shared" si="10"/>
        <v>13940.895919999999</v>
      </c>
      <c r="H713" s="2">
        <f t="shared" si="11"/>
        <v>0.6099999999995589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7986.24</v>
      </c>
      <c r="D714" s="1">
        <f>'PR-RAS'!E721</f>
        <v>13306.75</v>
      </c>
      <c r="E714" s="1">
        <v>0</v>
      </c>
      <c r="F714" s="1">
        <v>0</v>
      </c>
      <c r="G714" s="2">
        <f t="shared" si="10"/>
        <v>24669.614619999997</v>
      </c>
      <c r="H714" s="2">
        <f t="shared" si="11"/>
        <v>0.48999999999978172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201727.03</v>
      </c>
      <c r="D715" s="1">
        <f>'PR-RAS'!E722</f>
        <v>183451.35</v>
      </c>
      <c r="E715" s="1">
        <v>0</v>
      </c>
      <c r="F715" s="1">
        <v>0</v>
      </c>
      <c r="G715" s="2">
        <f t="shared" si="10"/>
        <v>406001.62721999997</v>
      </c>
      <c r="H715" s="2">
        <f t="shared" si="11"/>
        <v>0.38000000000465661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31862.28</v>
      </c>
      <c r="D716" s="1">
        <f>'PR-RAS'!E723</f>
        <v>20126.330000000002</v>
      </c>
      <c r="E716" s="1">
        <v>0</v>
      </c>
      <c r="F716" s="1">
        <v>0</v>
      </c>
      <c r="G716" s="2">
        <f t="shared" si="10"/>
        <v>51562.182099999998</v>
      </c>
      <c r="H716" s="2">
        <f t="shared" si="11"/>
        <v>0.61000000000058208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11408.74</v>
      </c>
      <c r="D718" s="1">
        <f>'PR-RAS'!E725</f>
        <v>12359.37</v>
      </c>
      <c r="E718" s="1">
        <v>0</v>
      </c>
      <c r="F718" s="1">
        <v>0</v>
      </c>
      <c r="G718" s="2">
        <f t="shared" si="10"/>
        <v>25903.403160000002</v>
      </c>
      <c r="H718" s="2">
        <f t="shared" si="11"/>
        <v>0.63000000000101863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4810.0600000000004</v>
      </c>
      <c r="D812" s="1">
        <f>'PR-RAS'!E819</f>
        <v>7501.68</v>
      </c>
      <c r="E812" s="1">
        <v>0</v>
      </c>
      <c r="F812" s="1">
        <v>0</v>
      </c>
      <c r="G812" s="2">
        <f t="shared" si="18"/>
        <v>16068.683620000003</v>
      </c>
      <c r="H812" s="2">
        <f t="shared" si="19"/>
        <v>0.38000000000010914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1600</v>
      </c>
      <c r="E816" s="1">
        <v>0</v>
      </c>
      <c r="F816" s="1">
        <v>0</v>
      </c>
      <c r="G816" s="2">
        <f t="shared" si="18"/>
        <v>2608</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11494185.060000001</v>
      </c>
      <c r="D984" s="6">
        <f>BILANCA!E6</f>
        <v>11170744.02</v>
      </c>
      <c r="E984" s="6">
        <v>0</v>
      </c>
      <c r="F984" s="6">
        <v>0</v>
      </c>
      <c r="G984" s="7">
        <f t="shared" ref="G984:G1241" si="22">B984/1000*C984+B984/500*D984</f>
        <v>33835.6731</v>
      </c>
      <c r="H984" s="7">
        <f t="shared" si="19"/>
        <v>8.0000000074505806E-2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9695600.1600000001</v>
      </c>
      <c r="D985" s="1">
        <f>BILANCA!E7</f>
        <v>9415718.5</v>
      </c>
      <c r="E985" s="1">
        <v>0</v>
      </c>
      <c r="F985" s="1">
        <v>0</v>
      </c>
      <c r="G985" s="2">
        <f t="shared" si="22"/>
        <v>57054.07432</v>
      </c>
      <c r="H985" s="2">
        <f t="shared" si="19"/>
        <v>0.66000000014901161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37702.730000000003</v>
      </c>
      <c r="D986" s="1">
        <f>BILANCA!E8</f>
        <v>22888.310000000005</v>
      </c>
      <c r="E986" s="1">
        <v>0</v>
      </c>
      <c r="F986" s="1">
        <v>0</v>
      </c>
      <c r="G986" s="2">
        <f t="shared" si="22"/>
        <v>250.43805000000003</v>
      </c>
      <c r="H986" s="2">
        <f t="shared" si="19"/>
        <v>0.58000000000174623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14231.6</v>
      </c>
      <c r="D987" s="1">
        <f>BILANCA!E9</f>
        <v>14231.6</v>
      </c>
      <c r="E987" s="1">
        <v>0</v>
      </c>
      <c r="F987" s="1">
        <v>0</v>
      </c>
      <c r="G987" s="2">
        <f t="shared" si="22"/>
        <v>170.7792</v>
      </c>
      <c r="H987" s="2">
        <f t="shared" si="19"/>
        <v>0.7999999999992724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67075.5</v>
      </c>
      <c r="D988" s="1">
        <f>BILANCA!E10</f>
        <v>67075.5</v>
      </c>
      <c r="E988" s="1">
        <v>0</v>
      </c>
      <c r="F988" s="1">
        <v>0</v>
      </c>
      <c r="G988" s="2">
        <f t="shared" si="22"/>
        <v>1006.1324999999999</v>
      </c>
      <c r="H988" s="2">
        <f t="shared" si="19"/>
        <v>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43604.37</v>
      </c>
      <c r="D989" s="1">
        <f>BILANCA!E11</f>
        <v>58418.79</v>
      </c>
      <c r="E989" s="1">
        <v>0</v>
      </c>
      <c r="F989" s="1">
        <v>0</v>
      </c>
      <c r="G989" s="2">
        <f t="shared" si="22"/>
        <v>962.65170000000012</v>
      </c>
      <c r="H989" s="2">
        <f t="shared" si="19"/>
        <v>0.58000000000174623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9440368.5999999996</v>
      </c>
      <c r="D990" s="1">
        <f>BILANCA!E12</f>
        <v>9173930.5800000001</v>
      </c>
      <c r="E990" s="1">
        <v>0</v>
      </c>
      <c r="F990" s="1">
        <v>0</v>
      </c>
      <c r="G990" s="2">
        <f t="shared" si="22"/>
        <v>194517.60832</v>
      </c>
      <c r="H990" s="2">
        <f t="shared" si="19"/>
        <v>0.82000000029802322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8093903.6999999993</v>
      </c>
      <c r="D991" s="1">
        <f>BILANCA!E13</f>
        <v>7970225.1299999999</v>
      </c>
      <c r="E991" s="1">
        <v>0</v>
      </c>
      <c r="F991" s="1">
        <v>0</v>
      </c>
      <c r="G991" s="2">
        <f t="shared" si="22"/>
        <v>192274.83168</v>
      </c>
      <c r="H991" s="2">
        <f t="shared" si="19"/>
        <v>0.43000000063329935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10036303.449999999</v>
      </c>
      <c r="D993" s="1">
        <f>BILANCA!E15</f>
        <v>10036303.449999999</v>
      </c>
      <c r="E993" s="1">
        <v>0</v>
      </c>
      <c r="F993" s="1">
        <v>0</v>
      </c>
      <c r="G993" s="2">
        <f t="shared" si="22"/>
        <v>301089.10349999997</v>
      </c>
      <c r="H993" s="2">
        <f t="shared" si="19"/>
        <v>0.89999999850988388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42206.23</v>
      </c>
      <c r="D995" s="1">
        <f>BILANCA!E17</f>
        <v>42206.23</v>
      </c>
      <c r="E995" s="1">
        <v>0</v>
      </c>
      <c r="F995" s="1">
        <v>0</v>
      </c>
      <c r="G995" s="2">
        <f t="shared" si="22"/>
        <v>1519.4242800000002</v>
      </c>
      <c r="H995" s="2">
        <f t="shared" si="19"/>
        <v>0.46000000000640284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1984605.98</v>
      </c>
      <c r="D996" s="1">
        <f>BILANCA!E18</f>
        <v>2108284.5499999998</v>
      </c>
      <c r="E996" s="1">
        <v>0</v>
      </c>
      <c r="F996" s="1">
        <v>0</v>
      </c>
      <c r="G996" s="2">
        <f t="shared" si="22"/>
        <v>80615.276039999997</v>
      </c>
      <c r="H996" s="2">
        <f t="shared" si="19"/>
        <v>0.47000000020489097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1267680.1099999999</v>
      </c>
      <c r="D997" s="1">
        <f>BILANCA!E19</f>
        <v>1139888.2800000003</v>
      </c>
      <c r="E997" s="1">
        <v>0</v>
      </c>
      <c r="F997" s="1">
        <v>0</v>
      </c>
      <c r="G997" s="2">
        <f t="shared" si="22"/>
        <v>49664.393380000009</v>
      </c>
      <c r="H997" s="2">
        <f t="shared" si="19"/>
        <v>0.39000000013038516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515179.4</v>
      </c>
      <c r="D998" s="1">
        <f>BILANCA!E20</f>
        <v>522604.25</v>
      </c>
      <c r="E998" s="1">
        <v>0</v>
      </c>
      <c r="F998" s="1">
        <v>0</v>
      </c>
      <c r="G998" s="2">
        <f t="shared" si="22"/>
        <v>23405.818499999998</v>
      </c>
      <c r="H998" s="2">
        <f t="shared" si="19"/>
        <v>0.65000000002328306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36228.839999999997</v>
      </c>
      <c r="D999" s="1">
        <f>BILANCA!E21</f>
        <v>36348.75</v>
      </c>
      <c r="E999" s="1">
        <v>0</v>
      </c>
      <c r="F999" s="1">
        <v>0</v>
      </c>
      <c r="G999" s="2">
        <f t="shared" si="22"/>
        <v>1742.8214400000002</v>
      </c>
      <c r="H999" s="2">
        <f t="shared" si="19"/>
        <v>0.41000000000349246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287639.96000000002</v>
      </c>
      <c r="D1000" s="1">
        <f>BILANCA!E22</f>
        <v>288706.86</v>
      </c>
      <c r="E1000" s="1">
        <v>0</v>
      </c>
      <c r="F1000" s="1">
        <v>0</v>
      </c>
      <c r="G1000" s="2">
        <f t="shared" si="22"/>
        <v>14705.912560000001</v>
      </c>
      <c r="H1000" s="2">
        <f t="shared" si="19"/>
        <v>0.17999999999301508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962949.59</v>
      </c>
      <c r="D1001" s="1">
        <f>BILANCA!E23</f>
        <v>1279186.74</v>
      </c>
      <c r="E1001" s="1">
        <v>0</v>
      </c>
      <c r="F1001" s="1">
        <v>0</v>
      </c>
      <c r="G1001" s="2">
        <f t="shared" si="22"/>
        <v>63383.815259999988</v>
      </c>
      <c r="H1001" s="2">
        <f t="shared" si="19"/>
        <v>0.67000000004190952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95755.77</v>
      </c>
      <c r="D1002" s="1">
        <f>BILANCA!E24</f>
        <v>95999.89</v>
      </c>
      <c r="E1002" s="1">
        <v>0</v>
      </c>
      <c r="F1002" s="1">
        <v>0</v>
      </c>
      <c r="G1002" s="2">
        <f t="shared" si="22"/>
        <v>5467.35545</v>
      </c>
      <c r="H1002" s="2">
        <f t="shared" si="19"/>
        <v>0.33999999999650754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1661033.91</v>
      </c>
      <c r="D1004" s="1">
        <f>BILANCA!E26</f>
        <v>1670694.04</v>
      </c>
      <c r="E1004" s="1">
        <v>0</v>
      </c>
      <c r="F1004" s="1">
        <v>0</v>
      </c>
      <c r="G1004" s="2">
        <f t="shared" si="22"/>
        <v>105050.86179</v>
      </c>
      <c r="H1004" s="2">
        <f t="shared" si="19"/>
        <v>0.13000000012107193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2291107.36</v>
      </c>
      <c r="D1006" s="1">
        <f>BILANCA!E28</f>
        <v>2753652.25</v>
      </c>
      <c r="E1006" s="1">
        <v>0</v>
      </c>
      <c r="F1006" s="1">
        <v>0</v>
      </c>
      <c r="G1006" s="2">
        <f t="shared" si="22"/>
        <v>179363.47277999998</v>
      </c>
      <c r="H1006" s="2">
        <f t="shared" si="19"/>
        <v>0.60999999986961484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465.08</v>
      </c>
      <c r="D1007" s="1">
        <f>BILANCA!E29</f>
        <v>368.85999999999996</v>
      </c>
      <c r="E1007" s="1">
        <v>0</v>
      </c>
      <c r="F1007" s="1">
        <v>0</v>
      </c>
      <c r="G1007" s="2">
        <f t="shared" si="22"/>
        <v>28.867199999999997</v>
      </c>
      <c r="H1007" s="2">
        <f t="shared" si="19"/>
        <v>0.22000000000002728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769.79</v>
      </c>
      <c r="D1010" s="1">
        <f>BILANCA!E32</f>
        <v>769.79</v>
      </c>
      <c r="E1010" s="1">
        <v>0</v>
      </c>
      <c r="F1010" s="1">
        <v>0</v>
      </c>
      <c r="G1010" s="2">
        <f t="shared" si="22"/>
        <v>62.352989999999991</v>
      </c>
      <c r="H1010" s="2">
        <f t="shared" si="19"/>
        <v>0.42000000000007276</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304.70999999999998</v>
      </c>
      <c r="D1012" s="1">
        <f>BILANCA!E34</f>
        <v>400.93</v>
      </c>
      <c r="E1012" s="1">
        <v>0</v>
      </c>
      <c r="F1012" s="1">
        <v>0</v>
      </c>
      <c r="G1012" s="2">
        <f t="shared" si="22"/>
        <v>32.090530000000001</v>
      </c>
      <c r="H1012" s="2">
        <f t="shared" si="19"/>
        <v>0.36000000000001364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49604.220000000008</v>
      </c>
      <c r="D1013" s="1">
        <f>BILANCA!E35</f>
        <v>36862.510000000009</v>
      </c>
      <c r="E1013" s="1">
        <v>0</v>
      </c>
      <c r="F1013" s="1">
        <v>0</v>
      </c>
      <c r="G1013" s="2">
        <f t="shared" si="22"/>
        <v>3699.8772000000008</v>
      </c>
      <c r="H1013" s="2">
        <f t="shared" si="19"/>
        <v>0.70999999999912689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92774.71</v>
      </c>
      <c r="D1014" s="1">
        <f>BILANCA!E36</f>
        <v>96919.21</v>
      </c>
      <c r="E1014" s="1">
        <v>0</v>
      </c>
      <c r="F1014" s="1">
        <v>0</v>
      </c>
      <c r="G1014" s="2">
        <f t="shared" si="22"/>
        <v>8885.0070300000007</v>
      </c>
      <c r="H1014" s="2">
        <f t="shared" si="19"/>
        <v>0.5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139.36000000000001</v>
      </c>
      <c r="D1017" s="1">
        <f>BILANCA!E39</f>
        <v>139.36000000000001</v>
      </c>
      <c r="E1017" s="1">
        <v>0</v>
      </c>
      <c r="F1017" s="1">
        <v>0</v>
      </c>
      <c r="G1017" s="2">
        <f t="shared" si="22"/>
        <v>14.214720000000003</v>
      </c>
      <c r="H1017" s="2">
        <f t="shared" si="19"/>
        <v>0.72000000000002728</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43309.85</v>
      </c>
      <c r="D1018" s="1">
        <f>BILANCA!E40</f>
        <v>60196.06</v>
      </c>
      <c r="E1018" s="1">
        <v>0</v>
      </c>
      <c r="F1018" s="1">
        <v>0</v>
      </c>
      <c r="G1018" s="2">
        <f t="shared" si="22"/>
        <v>5729.5689500000008</v>
      </c>
      <c r="H1018" s="2">
        <f t="shared" si="19"/>
        <v>0.20999999999912689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28715.49</v>
      </c>
      <c r="D1023" s="1">
        <f>BILANCA!E45</f>
        <v>26585.800000000003</v>
      </c>
      <c r="E1023" s="1">
        <v>0</v>
      </c>
      <c r="F1023" s="1">
        <v>0</v>
      </c>
      <c r="G1023" s="2">
        <f t="shared" si="22"/>
        <v>3275.4836000000005</v>
      </c>
      <c r="H1023" s="2">
        <f t="shared" si="19"/>
        <v>0.68999999999869033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32639.77</v>
      </c>
      <c r="D1025" s="1">
        <f>BILANCA!E47</f>
        <v>32639.77</v>
      </c>
      <c r="E1025" s="1">
        <v>0</v>
      </c>
      <c r="F1025" s="1">
        <v>0</v>
      </c>
      <c r="G1025" s="2">
        <f t="shared" si="22"/>
        <v>4112.6110200000003</v>
      </c>
      <c r="H1025" s="2">
        <f t="shared" si="19"/>
        <v>0.45999999999912689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1062.25</v>
      </c>
      <c r="E1026" s="1">
        <v>0</v>
      </c>
      <c r="F1026" s="1">
        <v>0</v>
      </c>
      <c r="G1026" s="2">
        <f t="shared" si="22"/>
        <v>91.353499999999997</v>
      </c>
      <c r="H1026" s="2">
        <f t="shared" si="19"/>
        <v>0.25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3924.28</v>
      </c>
      <c r="D1028" s="1">
        <f>BILANCA!E50</f>
        <v>7116.22</v>
      </c>
      <c r="E1028" s="1">
        <v>0</v>
      </c>
      <c r="F1028" s="1">
        <v>0</v>
      </c>
      <c r="G1028" s="2">
        <f t="shared" si="22"/>
        <v>817.05240000000003</v>
      </c>
      <c r="H1028" s="2">
        <f t="shared" si="19"/>
        <v>0.50000000000045475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97799.48</v>
      </c>
      <c r="D1032" s="1">
        <f>BILANCA!E54</f>
        <v>104392.19</v>
      </c>
      <c r="E1032" s="1">
        <v>0</v>
      </c>
      <c r="F1032" s="1">
        <v>0</v>
      </c>
      <c r="G1032" s="2">
        <f t="shared" si="22"/>
        <v>15022.60914</v>
      </c>
      <c r="H1032" s="2">
        <f t="shared" si="19"/>
        <v>0.66999999999825377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97799.48</v>
      </c>
      <c r="D1033" s="1">
        <f>BILANCA!E55</f>
        <v>104392.19</v>
      </c>
      <c r="E1033" s="1">
        <v>0</v>
      </c>
      <c r="F1033" s="1">
        <v>0</v>
      </c>
      <c r="G1033" s="2">
        <f t="shared" si="22"/>
        <v>15329.193000000001</v>
      </c>
      <c r="H1033" s="2">
        <f t="shared" si="19"/>
        <v>0.66999999999825377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217528.83</v>
      </c>
      <c r="D1041" s="1">
        <f>BILANCA!E63</f>
        <v>218899.61</v>
      </c>
      <c r="E1041" s="1">
        <v>0</v>
      </c>
      <c r="F1041" s="1">
        <v>0</v>
      </c>
      <c r="G1041" s="2">
        <f t="shared" si="22"/>
        <v>38009.026899999997</v>
      </c>
      <c r="H1041" s="2">
        <f t="shared" si="19"/>
        <v>0.56000000002677552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217528.83</v>
      </c>
      <c r="D1043" s="1">
        <f>BILANCA!E65</f>
        <v>218899.61</v>
      </c>
      <c r="E1043" s="1">
        <v>0</v>
      </c>
      <c r="F1043" s="1">
        <v>0</v>
      </c>
      <c r="G1043" s="2">
        <f t="shared" si="22"/>
        <v>39319.682999999997</v>
      </c>
      <c r="H1043" s="2">
        <f t="shared" si="19"/>
        <v>0.56000000002677552</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1798584.9</v>
      </c>
      <c r="D1046" s="1">
        <f>BILANCA!E68</f>
        <v>1755025.52</v>
      </c>
      <c r="E1046" s="1">
        <v>0</v>
      </c>
      <c r="F1046" s="1">
        <v>0</v>
      </c>
      <c r="G1046" s="2">
        <f t="shared" si="22"/>
        <v>334444.06422</v>
      </c>
      <c r="H1046" s="2">
        <f t="shared" si="19"/>
        <v>0.58000000007450581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584798.06999999995</v>
      </c>
      <c r="D1047" s="1">
        <f>BILANCA!E69</f>
        <v>566559.20000000007</v>
      </c>
      <c r="E1047" s="1">
        <v>0</v>
      </c>
      <c r="F1047" s="1">
        <v>0</v>
      </c>
      <c r="G1047" s="2">
        <f t="shared" si="22"/>
        <v>109946.65408000001</v>
      </c>
      <c r="H1047" s="2">
        <f t="shared" si="19"/>
        <v>0.27000000001862645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584798.06999999995</v>
      </c>
      <c r="D1048" s="1">
        <f>BILANCA!E70</f>
        <v>566515.89</v>
      </c>
      <c r="E1048" s="1">
        <v>0</v>
      </c>
      <c r="F1048" s="1">
        <v>0</v>
      </c>
      <c r="G1048" s="2">
        <f t="shared" si="22"/>
        <v>111658.94025000001</v>
      </c>
      <c r="H1048" s="2">
        <f t="shared" si="19"/>
        <v>0.17999999993480742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584798.06999999995</v>
      </c>
      <c r="D1050" s="1">
        <f>BILANCA!E72</f>
        <v>566515.89</v>
      </c>
      <c r="E1050" s="1">
        <v>0</v>
      </c>
      <c r="F1050" s="1">
        <v>0</v>
      </c>
      <c r="G1050" s="2">
        <f t="shared" si="22"/>
        <v>115094.59995</v>
      </c>
      <c r="H1050" s="2">
        <f t="shared" si="19"/>
        <v>0.17999999993480742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43.31</v>
      </c>
      <c r="E1054" s="1">
        <v>0</v>
      </c>
      <c r="F1054" s="1">
        <v>0</v>
      </c>
      <c r="G1054" s="2">
        <f t="shared" si="22"/>
        <v>6.1500199999999996</v>
      </c>
      <c r="H1054" s="2">
        <f t="shared" si="19"/>
        <v>0.31000000000000227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12091.61</v>
      </c>
      <c r="D1056" s="1">
        <f>BILANCA!E78</f>
        <v>7747.25</v>
      </c>
      <c r="E1056" s="1">
        <v>0</v>
      </c>
      <c r="F1056" s="1">
        <v>0</v>
      </c>
      <c r="G1056" s="2">
        <f t="shared" si="22"/>
        <v>2013.7860299999998</v>
      </c>
      <c r="H1056" s="2">
        <f t="shared" si="19"/>
        <v>0.63999999999941792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12091.61</v>
      </c>
      <c r="D1064" s="1">
        <f>BILANCA!E86</f>
        <v>7747.25</v>
      </c>
      <c r="E1064" s="1">
        <v>0</v>
      </c>
      <c r="F1064" s="1">
        <v>0</v>
      </c>
      <c r="G1064" s="2">
        <f t="shared" si="22"/>
        <v>2234.4749099999999</v>
      </c>
      <c r="H1064" s="2">
        <f t="shared" si="19"/>
        <v>0.63999999999941792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1327.23</v>
      </c>
      <c r="D1112" s="1">
        <f>BILANCA!E134</f>
        <v>1327.23</v>
      </c>
      <c r="E1112" s="1">
        <v>0</v>
      </c>
      <c r="F1112" s="1">
        <v>0</v>
      </c>
      <c r="G1112" s="2">
        <f t="shared" si="22"/>
        <v>513.63801000000001</v>
      </c>
      <c r="H1112" s="2">
        <f t="shared" si="23"/>
        <v>0.46000000000003638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1327.23</v>
      </c>
      <c r="D1113" s="1">
        <f>BILANCA!E135</f>
        <v>1327.23</v>
      </c>
      <c r="E1113" s="1">
        <v>0</v>
      </c>
      <c r="F1113" s="1">
        <v>0</v>
      </c>
      <c r="G1113" s="2">
        <f t="shared" si="22"/>
        <v>517.61970000000008</v>
      </c>
      <c r="H1113" s="2">
        <f t="shared" si="23"/>
        <v>0.46000000000003638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1327.23</v>
      </c>
      <c r="D1114" s="1">
        <f>BILANCA!E136</f>
        <v>1327.23</v>
      </c>
      <c r="E1114" s="1">
        <v>0</v>
      </c>
      <c r="F1114" s="1">
        <v>0</v>
      </c>
      <c r="G1114" s="2">
        <f t="shared" si="22"/>
        <v>521.60139000000004</v>
      </c>
      <c r="H1114" s="2">
        <f t="shared" si="23"/>
        <v>0.46000000000003638</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980608.12</v>
      </c>
      <c r="D1124" s="1">
        <f>BILANCA!E146</f>
        <v>954905.09</v>
      </c>
      <c r="E1124" s="1">
        <v>0</v>
      </c>
      <c r="F1124" s="1">
        <v>0</v>
      </c>
      <c r="G1124" s="2">
        <f t="shared" si="22"/>
        <v>407548.98029999994</v>
      </c>
      <c r="H1124" s="2">
        <f t="shared" si="23"/>
        <v>0.2099999999627471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1071450.53</v>
      </c>
      <c r="D1138" s="1">
        <f>BILANCA!E160</f>
        <v>1045747.5</v>
      </c>
      <c r="E1138" s="1">
        <v>0</v>
      </c>
      <c r="F1138" s="1">
        <v>0</v>
      </c>
      <c r="G1138" s="2">
        <f t="shared" si="22"/>
        <v>490256.55715000001</v>
      </c>
      <c r="H1138" s="2">
        <f t="shared" si="23"/>
        <v>0.96999999997206032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90842.41</v>
      </c>
      <c r="D1141" s="1">
        <f>BILANCA!E163</f>
        <v>90842.41</v>
      </c>
      <c r="E1141" s="1">
        <v>0</v>
      </c>
      <c r="F1141" s="1">
        <v>0</v>
      </c>
      <c r="G1141" s="2">
        <f t="shared" si="22"/>
        <v>43059.302340000002</v>
      </c>
      <c r="H1141" s="2">
        <f t="shared" si="23"/>
        <v>0.82000000000698492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219759.87</v>
      </c>
      <c r="D1148" s="1">
        <f>BILANCA!E170</f>
        <v>224486.75</v>
      </c>
      <c r="E1148" s="1">
        <v>0</v>
      </c>
      <c r="F1148" s="1">
        <v>0</v>
      </c>
      <c r="G1148" s="2">
        <f t="shared" si="22"/>
        <v>110341.00605</v>
      </c>
      <c r="H1148" s="2">
        <f t="shared" si="23"/>
        <v>0.38000000000465661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0.1</v>
      </c>
      <c r="D1149" s="1">
        <f>BILANCA!E171</f>
        <v>0</v>
      </c>
      <c r="E1149" s="1">
        <v>0</v>
      </c>
      <c r="F1149" s="1">
        <v>0</v>
      </c>
      <c r="G1149" s="2">
        <f t="shared" si="22"/>
        <v>1.66E-2</v>
      </c>
      <c r="H1149" s="2">
        <f t="shared" si="23"/>
        <v>0.1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219759.77</v>
      </c>
      <c r="D1151" s="1">
        <f>BILANCA!E173</f>
        <v>224486.75</v>
      </c>
      <c r="E1151" s="1">
        <v>0</v>
      </c>
      <c r="F1151" s="1">
        <v>0</v>
      </c>
      <c r="G1151" s="2">
        <f t="shared" si="22"/>
        <v>112347.18936000002</v>
      </c>
      <c r="H1151" s="2">
        <f t="shared" si="23"/>
        <v>0.48000000001047738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11494185.060000001</v>
      </c>
      <c r="D1152" s="1">
        <f>BILANCA!E175</f>
        <v>11170744.020000001</v>
      </c>
      <c r="E1152" s="1">
        <v>0</v>
      </c>
      <c r="F1152" s="1">
        <v>0</v>
      </c>
      <c r="G1152" s="2">
        <f t="shared" si="22"/>
        <v>5718228.7539000008</v>
      </c>
      <c r="H1152" s="2">
        <f t="shared" si="23"/>
        <v>8.0000001937150955E-2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349377.53</v>
      </c>
      <c r="D1153" s="1">
        <f>BILANCA!E176</f>
        <v>306816.55000000005</v>
      </c>
      <c r="E1153" s="1">
        <v>0</v>
      </c>
      <c r="F1153" s="1">
        <v>0</v>
      </c>
      <c r="G1153" s="2">
        <f t="shared" si="22"/>
        <v>163711.80710000003</v>
      </c>
      <c r="H1153" s="2">
        <f t="shared" si="23"/>
        <v>0.91999999992549419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349377.53</v>
      </c>
      <c r="D1154" s="1">
        <f>BILANCA!E177</f>
        <v>305936.60000000003</v>
      </c>
      <c r="E1154" s="1">
        <v>0</v>
      </c>
      <c r="F1154" s="1">
        <v>0</v>
      </c>
      <c r="G1154" s="2">
        <f t="shared" si="22"/>
        <v>164373.87483000004</v>
      </c>
      <c r="H1154" s="2">
        <f t="shared" si="23"/>
        <v>0.86999999993713573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211189.91</v>
      </c>
      <c r="D1155" s="1">
        <f>BILANCA!E178</f>
        <v>217154.32</v>
      </c>
      <c r="E1155" s="1">
        <v>0</v>
      </c>
      <c r="F1155" s="1">
        <v>0</v>
      </c>
      <c r="G1155" s="2">
        <f t="shared" si="22"/>
        <v>111025.7506</v>
      </c>
      <c r="H1155" s="2">
        <f t="shared" si="23"/>
        <v>0.41000000000349246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95729.11</v>
      </c>
      <c r="D1156" s="1">
        <f>BILANCA!E179</f>
        <v>79704.259999999995</v>
      </c>
      <c r="E1156" s="1">
        <v>0</v>
      </c>
      <c r="F1156" s="1">
        <v>0</v>
      </c>
      <c r="G1156" s="2">
        <f t="shared" si="22"/>
        <v>44138.809989999994</v>
      </c>
      <c r="H1156" s="2">
        <f t="shared" si="23"/>
        <v>0.36999999999534339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279.14</v>
      </c>
      <c r="D1157" s="1">
        <f>BILANCA!E180</f>
        <v>274.57</v>
      </c>
      <c r="E1157" s="1">
        <v>0</v>
      </c>
      <c r="F1157" s="1">
        <v>0</v>
      </c>
      <c r="G1157" s="2">
        <f t="shared" si="22"/>
        <v>144.12072000000001</v>
      </c>
      <c r="H1157" s="2">
        <f t="shared" si="23"/>
        <v>0.56999999999999318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279.14</v>
      </c>
      <c r="D1160" s="1">
        <f>BILANCA!E183</f>
        <v>274.57</v>
      </c>
      <c r="E1160" s="1">
        <v>0</v>
      </c>
      <c r="F1160" s="1">
        <v>0</v>
      </c>
      <c r="G1160" s="2">
        <f t="shared" si="22"/>
        <v>146.60556</v>
      </c>
      <c r="H1160" s="2">
        <f t="shared" si="23"/>
        <v>0.56999999999999318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42179.37</v>
      </c>
      <c r="D1165" s="1">
        <f>BILANCA!E188</f>
        <v>8803.4500000000007</v>
      </c>
      <c r="E1165" s="1">
        <v>0</v>
      </c>
      <c r="F1165" s="1">
        <v>0</v>
      </c>
      <c r="G1165" s="2">
        <f t="shared" si="22"/>
        <v>10881.101140000001</v>
      </c>
      <c r="H1165" s="2">
        <f t="shared" si="23"/>
        <v>0.82000000000334694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879.95</v>
      </c>
      <c r="E1166" s="1">
        <v>0</v>
      </c>
      <c r="F1166" s="1">
        <v>0</v>
      </c>
      <c r="G1166" s="2">
        <f t="shared" si="22"/>
        <v>322.06170000000003</v>
      </c>
      <c r="H1166" s="2">
        <f t="shared" si="23"/>
        <v>4.9999999999954525E-2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11144807.530000001</v>
      </c>
      <c r="D1214" s="1">
        <f>BILANCA!E237</f>
        <v>10863927.470000001</v>
      </c>
      <c r="E1214" s="1">
        <v>0</v>
      </c>
      <c r="F1214" s="1">
        <v>0</v>
      </c>
      <c r="G1214" s="2">
        <f t="shared" si="22"/>
        <v>7593585.0305700004</v>
      </c>
      <c r="H1214" s="2">
        <f t="shared" si="23"/>
        <v>0.93999999947845936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9540080.040000001</v>
      </c>
      <c r="D1215" s="1">
        <f>BILANCA!E238</f>
        <v>9260198.3600000013</v>
      </c>
      <c r="E1215" s="1">
        <v>0</v>
      </c>
      <c r="F1215" s="1">
        <v>0</v>
      </c>
      <c r="G1215" s="2">
        <f t="shared" si="22"/>
        <v>6510030.6083200015</v>
      </c>
      <c r="H1215" s="2">
        <f t="shared" si="23"/>
        <v>0.40000000223517418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9540080.040000001</v>
      </c>
      <c r="D1216" s="1">
        <f>BILANCA!E239</f>
        <v>9260198.3600000013</v>
      </c>
      <c r="E1216" s="1">
        <v>0</v>
      </c>
      <c r="F1216" s="1">
        <v>0</v>
      </c>
      <c r="G1216" s="2">
        <f t="shared" si="22"/>
        <v>6538091.0850800015</v>
      </c>
      <c r="H1216" s="2">
        <f t="shared" si="23"/>
        <v>0.40000000223517418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9485197.5800000001</v>
      </c>
      <c r="D1217" s="1">
        <f>BILANCA!E240</f>
        <v>9205315.9000000004</v>
      </c>
      <c r="E1217" s="1">
        <v>0</v>
      </c>
      <c r="F1217" s="1">
        <v>0</v>
      </c>
      <c r="G1217" s="2">
        <f t="shared" si="22"/>
        <v>6527624.0749200005</v>
      </c>
      <c r="H1217" s="2">
        <f t="shared" si="23"/>
        <v>0.51999999955296516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54882.46</v>
      </c>
      <c r="D1218" s="1">
        <f>BILANCA!E241</f>
        <v>54882.46</v>
      </c>
      <c r="E1218" s="1">
        <v>0</v>
      </c>
      <c r="F1218" s="1">
        <v>0</v>
      </c>
      <c r="G1218" s="2">
        <f t="shared" si="22"/>
        <v>38692.134299999998</v>
      </c>
      <c r="H1218" s="2">
        <f t="shared" si="23"/>
        <v>0.91999999999825377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613697.42000000004</v>
      </c>
      <c r="D1222" s="1">
        <f>BILANCA!E245</f>
        <v>629294.02</v>
      </c>
      <c r="E1222" s="1">
        <v>0</v>
      </c>
      <c r="F1222" s="1">
        <v>0</v>
      </c>
      <c r="G1222" s="2">
        <f t="shared" si="22"/>
        <v>447476.22493999999</v>
      </c>
      <c r="H1222" s="2">
        <f t="shared" si="23"/>
        <v>0.44000000006053597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885305.92</v>
      </c>
      <c r="D1223" s="1">
        <f>BILANCA!E246</f>
        <v>730245.8</v>
      </c>
      <c r="E1223" s="1">
        <v>0</v>
      </c>
      <c r="F1223" s="1">
        <v>0</v>
      </c>
      <c r="G1223" s="2">
        <f t="shared" si="22"/>
        <v>562991.40480000002</v>
      </c>
      <c r="H1223" s="2">
        <f t="shared" si="23"/>
        <v>0.27999999991152436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885305.92</v>
      </c>
      <c r="D1224" s="1">
        <f>BILANCA!E247</f>
        <v>730245.8</v>
      </c>
      <c r="E1224" s="1">
        <v>0</v>
      </c>
      <c r="F1224" s="1">
        <v>0</v>
      </c>
      <c r="G1224" s="2">
        <f t="shared" si="22"/>
        <v>565337.20232000004</v>
      </c>
      <c r="H1224" s="2">
        <f t="shared" si="23"/>
        <v>0.27999999991152436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271608.5</v>
      </c>
      <c r="D1227" s="1">
        <f>BILANCA!E250</f>
        <v>100951.78</v>
      </c>
      <c r="E1227" s="1">
        <v>0</v>
      </c>
      <c r="F1227" s="1">
        <v>0</v>
      </c>
      <c r="G1227" s="2">
        <f t="shared" si="22"/>
        <v>115536.94263999999</v>
      </c>
      <c r="H1227" s="2">
        <f t="shared" si="23"/>
        <v>0.72000000000116415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271608.5</v>
      </c>
      <c r="D1229" s="1">
        <f>BILANCA!E252</f>
        <v>100951.78</v>
      </c>
      <c r="E1229" s="1">
        <v>0</v>
      </c>
      <c r="F1229" s="1">
        <v>0</v>
      </c>
      <c r="G1229" s="2">
        <f t="shared" si="22"/>
        <v>116483.96676000001</v>
      </c>
      <c r="H1229" s="2">
        <f t="shared" si="23"/>
        <v>0.72000000000116415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498.28</v>
      </c>
      <c r="D1231" s="1">
        <f>BILANCA!E254</f>
        <v>0</v>
      </c>
      <c r="E1231" s="1">
        <v>0</v>
      </c>
      <c r="F1231" s="1">
        <v>0</v>
      </c>
      <c r="G1231" s="2">
        <f>B1231/1000*C1231+B1231/500*D1231</f>
        <v>123.57343999999999</v>
      </c>
      <c r="H1231" s="2">
        <f>ABS(C1231-ROUND(C1231,0))+ABS(D1231-ROUND(D1231,0))</f>
        <v>0.27999999999997272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991528.35</v>
      </c>
      <c r="D1232" s="1">
        <f>BILANCA!E255</f>
        <v>974435.09</v>
      </c>
      <c r="E1232" s="1">
        <v>0</v>
      </c>
      <c r="F1232" s="1">
        <v>0</v>
      </c>
      <c r="G1232" s="2">
        <f t="shared" si="22"/>
        <v>732159.23396999994</v>
      </c>
      <c r="H1232" s="2">
        <f t="shared" si="23"/>
        <v>0.43999999994412065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433703.07</v>
      </c>
      <c r="D1236" s="1">
        <f>BILANCA!E259</f>
        <v>350802.22</v>
      </c>
      <c r="E1236" s="1">
        <v>0</v>
      </c>
      <c r="F1236" s="1">
        <v>0</v>
      </c>
      <c r="G1236" s="2">
        <f t="shared" si="22"/>
        <v>287232.80002999998</v>
      </c>
      <c r="H1236" s="2">
        <f t="shared" si="23"/>
        <v>0.28999999997904524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433703.07</v>
      </c>
      <c r="D1237" s="1">
        <f>BILANCA!E260</f>
        <v>350802.22</v>
      </c>
      <c r="E1237" s="1">
        <v>0</v>
      </c>
      <c r="F1237" s="1">
        <v>0</v>
      </c>
      <c r="G1237" s="2">
        <f t="shared" si="22"/>
        <v>288368.10754</v>
      </c>
      <c r="H1237" s="2">
        <f t="shared" si="23"/>
        <v>0.28999999997904524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1071450.53</v>
      </c>
      <c r="D1241" s="1">
        <f>BILANCA!E265</f>
        <v>1045747.5</v>
      </c>
      <c r="E1241" s="1">
        <v>0</v>
      </c>
      <c r="F1241" s="1">
        <v>0</v>
      </c>
      <c r="G1241" s="2">
        <f t="shared" si="22"/>
        <v>816039.94674000004</v>
      </c>
      <c r="H1241" s="2">
        <f t="shared" si="23"/>
        <v>0.96999999997206032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9459.51</v>
      </c>
      <c r="D1244" s="1">
        <f>BILANCA!E268</f>
        <v>4702.6499999999996</v>
      </c>
      <c r="E1244" s="1">
        <v>0</v>
      </c>
      <c r="F1244" s="1">
        <v>0</v>
      </c>
      <c r="G1244" s="2">
        <f t="shared" si="24"/>
        <v>4923.7154100000007</v>
      </c>
      <c r="H1244" s="2">
        <f t="shared" si="23"/>
        <v>0.84000000000014552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2290.67</v>
      </c>
      <c r="D1245" s="1">
        <f>BILANCA!E269</f>
        <v>2703.17</v>
      </c>
      <c r="E1245" s="1">
        <v>0</v>
      </c>
      <c r="F1245" s="1">
        <v>0</v>
      </c>
      <c r="G1245" s="2">
        <f t="shared" si="24"/>
        <v>2016.6166200000002</v>
      </c>
      <c r="H1245" s="2">
        <f t="shared" si="23"/>
        <v>0.5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341.43</v>
      </c>
      <c r="D1247" s="1">
        <f>BILANCA!E271</f>
        <v>341.43</v>
      </c>
      <c r="E1247" s="1">
        <v>0</v>
      </c>
      <c r="F1247" s="1">
        <v>0</v>
      </c>
      <c r="G1247" s="2">
        <f t="shared" si="24"/>
        <v>270.41256000000004</v>
      </c>
      <c r="H1247" s="2">
        <f t="shared" si="23"/>
        <v>0.86000000000001364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305936.59999999998</v>
      </c>
      <c r="E1263" s="1">
        <v>0</v>
      </c>
      <c r="F1263" s="1">
        <v>0</v>
      </c>
      <c r="G1263" s="2">
        <f t="shared" si="24"/>
        <v>171324.49600000001</v>
      </c>
      <c r="H1263" s="2">
        <f t="shared" si="23"/>
        <v>0.40000000002328306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349377.53</v>
      </c>
      <c r="D1264" s="1">
        <f>BILANCA!E288</f>
        <v>0</v>
      </c>
      <c r="E1264" s="1">
        <v>0</v>
      </c>
      <c r="F1264" s="1">
        <v>0</v>
      </c>
      <c r="G1264" s="2">
        <f t="shared" si="24"/>
        <v>98175.085930000016</v>
      </c>
      <c r="H1264" s="2">
        <f t="shared" si="23"/>
        <v>0.46999999997206032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879.95</v>
      </c>
      <c r="E1265" s="1">
        <v>0</v>
      </c>
      <c r="F1265" s="1">
        <v>0</v>
      </c>
      <c r="G1265" s="2">
        <f t="shared" si="24"/>
        <v>496.29179999999997</v>
      </c>
      <c r="H1265" s="2">
        <f t="shared" si="23"/>
        <v>4.9999999999954525E-2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32912.1</v>
      </c>
      <c r="D1273" s="1">
        <f>BILANCA!E297</f>
        <v>4511.87</v>
      </c>
      <c r="E1273" s="1">
        <v>0</v>
      </c>
      <c r="F1273" s="1">
        <v>0</v>
      </c>
      <c r="G1273" s="2">
        <f t="shared" si="24"/>
        <v>12161.393599999998</v>
      </c>
      <c r="H1273" s="2">
        <f t="shared" si="23"/>
        <v>0.22999999999865395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158.69999999999999</v>
      </c>
      <c r="E1274" s="1">
        <v>0</v>
      </c>
      <c r="F1274" s="1">
        <v>0</v>
      </c>
      <c r="G1274" s="2">
        <f t="shared" si="24"/>
        <v>92.363399999999984</v>
      </c>
      <c r="H1274" s="2">
        <f t="shared" si="23"/>
        <v>0.30000000000001137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9267.27</v>
      </c>
      <c r="D1278" s="1">
        <f>BILANCA!E302</f>
        <v>4132.88</v>
      </c>
      <c r="E1278" s="1">
        <v>0</v>
      </c>
      <c r="F1278" s="1">
        <v>0</v>
      </c>
      <c r="G1278" s="2">
        <f t="shared" si="24"/>
        <v>5172.2438499999998</v>
      </c>
      <c r="H1278" s="2">
        <f t="shared" si="23"/>
        <v>0.39000000000032742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3894362.22</v>
      </c>
      <c r="D1408" s="1">
        <f>'RAS-funkcijski'!E114</f>
        <v>4481307.07</v>
      </c>
      <c r="E1408" s="1">
        <v>0</v>
      </c>
      <c r="F1408" s="1">
        <v>0</v>
      </c>
      <c r="G1408" s="2">
        <f t="shared" si="24"/>
        <v>1414267.3996000001</v>
      </c>
      <c r="H1408" s="2">
        <f t="shared" si="27"/>
        <v>0.29000000050291419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3894362.22</v>
      </c>
      <c r="D1416" s="1">
        <f>'RAS-funkcijski'!E122</f>
        <v>4481307.07</v>
      </c>
      <c r="E1416" s="1">
        <v>0</v>
      </c>
      <c r="F1416" s="1">
        <v>0</v>
      </c>
      <c r="G1416" s="2">
        <f t="shared" si="24"/>
        <v>1517123.2104800001</v>
      </c>
      <c r="H1416" s="2">
        <f t="shared" si="27"/>
        <v>0.29000000050291419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3894362.22</v>
      </c>
      <c r="D1417" s="1">
        <f>'RAS-funkcijski'!E123</f>
        <v>4481307.07</v>
      </c>
      <c r="E1417" s="1">
        <v>0</v>
      </c>
      <c r="F1417" s="1">
        <v>0</v>
      </c>
      <c r="G1417" s="2">
        <f t="shared" si="24"/>
        <v>1529980.1868400001</v>
      </c>
      <c r="H1417" s="2">
        <f t="shared" si="27"/>
        <v>0.29000000050291419</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3894362.22</v>
      </c>
      <c r="D1435" s="13">
        <f>'RAS-funkcijski'!E141</f>
        <v>4481307.07</v>
      </c>
      <c r="E1435" s="13">
        <v>0</v>
      </c>
      <c r="F1435" s="13">
        <v>0</v>
      </c>
      <c r="G1435" s="14">
        <f t="shared" si="24"/>
        <v>1761405.76132</v>
      </c>
      <c r="H1435" s="14">
        <f t="shared" si="27"/>
        <v>0.29000000050291419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2679.73</v>
      </c>
      <c r="D1436" s="6">
        <f>'P-VRIO'!E5</f>
        <v>100588.66</v>
      </c>
      <c r="E1436" s="6">
        <v>0</v>
      </c>
      <c r="F1436" s="6">
        <v>0</v>
      </c>
      <c r="G1436" s="7">
        <f t="shared" si="24"/>
        <v>203.85705000000002</v>
      </c>
      <c r="H1436" s="7">
        <f t="shared" si="27"/>
        <v>0.60999999999648935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2679.73</v>
      </c>
      <c r="D1453" s="1">
        <f>'P-VRIO'!E22</f>
        <v>100588.66</v>
      </c>
      <c r="E1453" s="1">
        <v>0</v>
      </c>
      <c r="F1453" s="1">
        <v>0</v>
      </c>
      <c r="G1453" s="2">
        <f t="shared" si="24"/>
        <v>3669.4268999999995</v>
      </c>
      <c r="H1453" s="2">
        <f t="shared" si="27"/>
        <v>0.60999999999648935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2679.73</v>
      </c>
      <c r="D1454" s="1">
        <f>'P-VRIO'!E23</f>
        <v>100588.66</v>
      </c>
      <c r="E1454" s="1">
        <v>0</v>
      </c>
      <c r="F1454" s="1">
        <v>0</v>
      </c>
      <c r="G1454" s="2">
        <f t="shared" si="24"/>
        <v>3873.28395</v>
      </c>
      <c r="H1454" s="2">
        <f t="shared" si="27"/>
        <v>0.60999999999648935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2679.73</v>
      </c>
      <c r="D1455" s="1">
        <f>'P-VRIO'!E24</f>
        <v>100570.41</v>
      </c>
      <c r="E1455" s="1">
        <v>0</v>
      </c>
      <c r="F1455" s="1">
        <v>0</v>
      </c>
      <c r="G1455" s="2">
        <f t="shared" si="24"/>
        <v>4076.4110000000001</v>
      </c>
      <c r="H1455" s="2">
        <f t="shared" si="27"/>
        <v>0.68000000000347427</v>
      </c>
      <c r="I1455" s="10">
        <f t="shared" ref="I1455:I1460" si="30">G1455*H1455</f>
        <v>2771.9594800141626</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18.25</v>
      </c>
      <c r="E1458" s="1">
        <v>0</v>
      </c>
      <c r="F1458" s="1">
        <v>0</v>
      </c>
      <c r="G1458" s="2">
        <f t="shared" si="24"/>
        <v>0.83950000000000002</v>
      </c>
      <c r="H1458" s="2">
        <f t="shared" si="27"/>
        <v>0.25</v>
      </c>
      <c r="I1458" s="10">
        <f t="shared" si="30"/>
        <v>0.20987500000000001</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349377.52</v>
      </c>
      <c r="D1480" s="6"/>
      <c r="E1480" s="6">
        <v>0</v>
      </c>
      <c r="F1480" s="6">
        <v>0</v>
      </c>
      <c r="G1480" s="7">
        <f t="shared" ref="G1480:G1580" si="34">B1480/1000*C1480</f>
        <v>349.37752</v>
      </c>
      <c r="H1480" s="7">
        <f t="shared" ref="H1480:H1580" si="35">ABS(C1480-ROUND(C1480,0))</f>
        <v>0.47999999998137355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4437711.62</v>
      </c>
      <c r="D1481" s="1">
        <v>0</v>
      </c>
      <c r="E1481" s="1">
        <v>0</v>
      </c>
      <c r="F1481" s="1">
        <v>0</v>
      </c>
      <c r="G1481" s="2">
        <f t="shared" si="34"/>
        <v>8875.4232400000001</v>
      </c>
      <c r="H1481" s="2">
        <f t="shared" si="35"/>
        <v>0.37999999988824129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4007593.72</v>
      </c>
      <c r="D1483" s="1">
        <v>0</v>
      </c>
      <c r="E1483" s="1">
        <v>0</v>
      </c>
      <c r="F1483" s="1">
        <v>0</v>
      </c>
      <c r="G1483" s="2">
        <f t="shared" si="34"/>
        <v>16030.374880000001</v>
      </c>
      <c r="H1483" s="2">
        <f t="shared" si="35"/>
        <v>0.27999999979510903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2668633.36</v>
      </c>
      <c r="D1484" s="1">
        <v>0</v>
      </c>
      <c r="E1484" s="1">
        <v>0</v>
      </c>
      <c r="F1484" s="1">
        <v>0</v>
      </c>
      <c r="G1484" s="2">
        <f t="shared" si="34"/>
        <v>13343.166799999999</v>
      </c>
      <c r="H1484" s="2">
        <f t="shared" si="35"/>
        <v>0.35999999986961484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1313051.29</v>
      </c>
      <c r="D1485" s="1">
        <v>0</v>
      </c>
      <c r="E1485" s="1">
        <v>0</v>
      </c>
      <c r="F1485" s="1">
        <v>0</v>
      </c>
      <c r="G1485" s="2">
        <f t="shared" si="34"/>
        <v>7878.3077400000002</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11949.99</v>
      </c>
      <c r="D1486" s="1">
        <v>0</v>
      </c>
      <c r="E1486" s="1">
        <v>0</v>
      </c>
      <c r="F1486" s="1">
        <v>0</v>
      </c>
      <c r="G1486" s="2">
        <f t="shared" si="34"/>
        <v>83.649929999999998</v>
      </c>
      <c r="H1486" s="2">
        <f t="shared" si="35"/>
        <v>1.0000000000218279E-2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9101.68</v>
      </c>
      <c r="D1489" s="1">
        <v>0</v>
      </c>
      <c r="E1489" s="1">
        <v>0</v>
      </c>
      <c r="F1489" s="1">
        <v>0</v>
      </c>
      <c r="G1489" s="2">
        <f t="shared" si="34"/>
        <v>91.016800000000003</v>
      </c>
      <c r="H1489" s="2">
        <f t="shared" si="35"/>
        <v>0.31999999999970896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4857.3999999999996</v>
      </c>
      <c r="D1491" s="1">
        <v>0</v>
      </c>
      <c r="E1491" s="1">
        <v>0</v>
      </c>
      <c r="F1491" s="1">
        <v>0</v>
      </c>
      <c r="G1491" s="2">
        <f t="shared" si="34"/>
        <v>58.288799999999995</v>
      </c>
      <c r="H1491" s="2">
        <f t="shared" si="35"/>
        <v>0.3999999999996362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430117.9</v>
      </c>
      <c r="D1492" s="1">
        <v>0</v>
      </c>
      <c r="E1492" s="1">
        <v>0</v>
      </c>
      <c r="F1492" s="1">
        <v>0</v>
      </c>
      <c r="G1492" s="2">
        <f t="shared" si="34"/>
        <v>5591.5326999999997</v>
      </c>
      <c r="H1492" s="2">
        <f t="shared" si="35"/>
        <v>9.9999999976716936E-2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4480272.59</v>
      </c>
      <c r="D1499" s="1">
        <v>0</v>
      </c>
      <c r="E1499" s="1">
        <v>0</v>
      </c>
      <c r="F1499" s="1">
        <v>0</v>
      </c>
      <c r="G1499" s="2">
        <f t="shared" si="34"/>
        <v>89605.451799999995</v>
      </c>
      <c r="H1499" s="2">
        <f t="shared" si="35"/>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4051034.64</v>
      </c>
      <c r="D1501" s="1">
        <v>0</v>
      </c>
      <c r="E1501" s="1">
        <v>0</v>
      </c>
      <c r="F1501" s="1">
        <v>0</v>
      </c>
      <c r="G1501" s="2">
        <f t="shared" si="34"/>
        <v>89122.76208</v>
      </c>
      <c r="H1501" s="2">
        <f t="shared" si="35"/>
        <v>0.35999999986961484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2662668.94</v>
      </c>
      <c r="D1502" s="1">
        <v>0</v>
      </c>
      <c r="E1502" s="1">
        <v>0</v>
      </c>
      <c r="F1502" s="1">
        <v>0</v>
      </c>
      <c r="G1502" s="2">
        <f t="shared" si="34"/>
        <v>61241.385620000001</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1329076.1399999999</v>
      </c>
      <c r="D1503" s="1">
        <v>0</v>
      </c>
      <c r="E1503" s="1">
        <v>0</v>
      </c>
      <c r="F1503" s="1">
        <v>0</v>
      </c>
      <c r="G1503" s="2">
        <f t="shared" si="34"/>
        <v>31897.827359999999</v>
      </c>
      <c r="H1503" s="2">
        <f t="shared" si="35"/>
        <v>0.13999999989755452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11954.56</v>
      </c>
      <c r="D1504" s="1">
        <v>0</v>
      </c>
      <c r="E1504" s="1">
        <v>0</v>
      </c>
      <c r="F1504" s="1">
        <v>0</v>
      </c>
      <c r="G1504" s="2">
        <f t="shared" si="34"/>
        <v>298.86399999999998</v>
      </c>
      <c r="H1504" s="2">
        <f t="shared" si="35"/>
        <v>0.44000000000050932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9101.68</v>
      </c>
      <c r="D1507" s="1">
        <v>0</v>
      </c>
      <c r="E1507" s="1">
        <v>0</v>
      </c>
      <c r="F1507" s="1">
        <v>0</v>
      </c>
      <c r="G1507" s="2">
        <f t="shared" si="34"/>
        <v>254.84704000000002</v>
      </c>
      <c r="H1507" s="2">
        <f t="shared" si="35"/>
        <v>0.31999999999970896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38233.32</v>
      </c>
      <c r="D1509" s="1">
        <v>0</v>
      </c>
      <c r="E1509" s="1">
        <v>0</v>
      </c>
      <c r="F1509" s="1">
        <v>0</v>
      </c>
      <c r="G1509" s="2">
        <f t="shared" si="34"/>
        <v>1146.9995999999999</v>
      </c>
      <c r="H1509" s="2">
        <f t="shared" si="35"/>
        <v>0.31999999999970896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429237.95</v>
      </c>
      <c r="D1510" s="1">
        <v>0</v>
      </c>
      <c r="E1510" s="1">
        <v>0</v>
      </c>
      <c r="F1510" s="1">
        <v>0</v>
      </c>
      <c r="G1510" s="2">
        <f t="shared" si="34"/>
        <v>13306.37645</v>
      </c>
      <c r="H1510" s="2">
        <f t="shared" si="35"/>
        <v>4.9999999988358468E-2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306816.55000000075</v>
      </c>
      <c r="D1517" s="1">
        <v>0</v>
      </c>
      <c r="E1517" s="1">
        <v>0</v>
      </c>
      <c r="F1517" s="1">
        <v>0</v>
      </c>
      <c r="G1517" s="2">
        <f t="shared" si="34"/>
        <v>11659.028900000028</v>
      </c>
      <c r="H1517" s="2">
        <f t="shared" si="35"/>
        <v>0.44999999925494194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4132.88</v>
      </c>
      <c r="D1518" s="1">
        <v>0</v>
      </c>
      <c r="E1518" s="1">
        <v>0</v>
      </c>
      <c r="F1518" s="1">
        <v>0</v>
      </c>
      <c r="G1518" s="2">
        <f t="shared" si="34"/>
        <v>161.18232</v>
      </c>
      <c r="H1518" s="2">
        <f t="shared" si="35"/>
        <v>0.11999999999989086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4132.88</v>
      </c>
      <c r="D1519" s="1">
        <v>0</v>
      </c>
      <c r="E1519" s="1">
        <v>0</v>
      </c>
      <c r="F1519" s="1">
        <v>0</v>
      </c>
      <c r="G1519" s="2">
        <f t="shared" si="34"/>
        <v>165.3152</v>
      </c>
      <c r="H1519" s="2">
        <f t="shared" si="35"/>
        <v>0.11999999999989086</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156.54</v>
      </c>
      <c r="D1520" s="1">
        <v>0</v>
      </c>
      <c r="E1520" s="1">
        <v>0</v>
      </c>
      <c r="F1520" s="1">
        <v>0</v>
      </c>
      <c r="G1520" s="2">
        <f t="shared" si="34"/>
        <v>6.4181400000000002</v>
      </c>
      <c r="H1520" s="2">
        <f t="shared" si="35"/>
        <v>0.46000000000000796</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761.72</v>
      </c>
      <c r="D1521" s="1">
        <v>0</v>
      </c>
      <c r="E1521" s="1">
        <v>0</v>
      </c>
      <c r="F1521" s="1">
        <v>0</v>
      </c>
      <c r="G1521" s="2">
        <f t="shared" si="34"/>
        <v>31.992240000000002</v>
      </c>
      <c r="H1521" s="2">
        <f t="shared" si="35"/>
        <v>0.27999999999997272</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692.79</v>
      </c>
      <c r="D1522" s="1">
        <v>0</v>
      </c>
      <c r="E1522" s="1">
        <v>0</v>
      </c>
      <c r="F1522" s="1">
        <v>0</v>
      </c>
      <c r="G1522" s="2">
        <f t="shared" si="34"/>
        <v>29.789969999999997</v>
      </c>
      <c r="H1522" s="2">
        <f t="shared" si="35"/>
        <v>0.21000000000003638</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2521.83</v>
      </c>
      <c r="D1523" s="1">
        <v>0</v>
      </c>
      <c r="E1523" s="1">
        <v>0</v>
      </c>
      <c r="F1523" s="1">
        <v>0</v>
      </c>
      <c r="G1523" s="2">
        <f t="shared" si="34"/>
        <v>110.96051999999999</v>
      </c>
      <c r="H1523" s="2">
        <f t="shared" si="35"/>
        <v>0.17000000000007276</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302683.67</v>
      </c>
      <c r="D1576" s="1">
        <v>0</v>
      </c>
      <c r="E1576" s="1">
        <v>0</v>
      </c>
      <c r="F1576" s="1">
        <v>0</v>
      </c>
      <c r="G1576" s="2">
        <f t="shared" si="34"/>
        <v>29360.315989999999</v>
      </c>
      <c r="H1576" s="2">
        <f t="shared" si="35"/>
        <v>0.33000000001629815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301803.71999999997</v>
      </c>
      <c r="D1578" s="1">
        <v>0</v>
      </c>
      <c r="E1578" s="1">
        <v>0</v>
      </c>
      <c r="F1578" s="1">
        <v>0</v>
      </c>
      <c r="G1578" s="2">
        <f t="shared" si="34"/>
        <v>29878.56828</v>
      </c>
      <c r="H1578" s="2">
        <f t="shared" si="35"/>
        <v>0.28000000002793968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879.95</v>
      </c>
      <c r="D1579" s="1">
        <v>0</v>
      </c>
      <c r="E1579" s="1">
        <v>0</v>
      </c>
      <c r="F1579" s="1">
        <v>0</v>
      </c>
      <c r="G1579" s="2">
        <f t="shared" si="34"/>
        <v>87.995000000000005</v>
      </c>
      <c r="H1579" s="2">
        <f t="shared" si="35"/>
        <v>4.9999999999954525E-2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21053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4220409.17</v>
      </c>
      <c r="I16" s="170">
        <f>'PR-RAS'!E6</f>
        <v>4532953.8699999992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3783870.19</v>
      </c>
      <c r="I17" s="170">
        <f>'PR-RAS'!E151</f>
        <v>4050037.4200000004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613697.42000000016</v>
      </c>
      <c r="I18" s="170">
        <f>'PR-RAS'!E645</f>
        <v>629294.01999999885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9695600.1600000001</v>
      </c>
      <c r="I20" s="173">
        <f>BILANCA!E7</f>
        <v>9415718.5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1798584.9</v>
      </c>
      <c r="I21" s="175">
        <f>BILANCA!E68</f>
        <v>1755025.52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349377.53</v>
      </c>
      <c r="I22" s="175">
        <f>BILANCA!E176</f>
        <v>306816.55000000005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11144807.530000001</v>
      </c>
      <c r="I23" s="177">
        <f>BILANCA!E237</f>
        <v>10863927.470000001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3894362.22</v>
      </c>
      <c r="I27" s="175">
        <f>'RAS-funkcijski'!E114</f>
        <v>4481307.07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3894362.22</v>
      </c>
      <c r="I28" s="179">
        <f>'RAS-funkcijski'!E141</f>
        <v>4481307.07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2679.73</v>
      </c>
      <c r="I29" s="173">
        <f>'P-VRIO'!E5</f>
        <v>100588.66</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2679.73</v>
      </c>
      <c r="I30" s="175">
        <f>'P-VRIO'!E22</f>
        <v>100588.66</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349377.52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306816.55000000075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4132.88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302683.67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8" zoomScaleNormal="100" workbookViewId="0">
      <selection activeCell="E412" sqref="E4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4220409.17</v>
      </c>
      <c r="E6" s="51">
        <f>E7+E44+E50+E82+E106+E124+E133+E139</f>
        <v>4532953.8699999992</v>
      </c>
      <c r="F6" s="52">
        <f t="shared" ref="F6:F131" si="0">IF(D6&lt;&gt;0,IF(E6/D6&gt;=100,"&gt;&gt;100",E6/D6*100),"-")</f>
        <v>107.40555447139262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938429.63000000012</v>
      </c>
      <c r="E50" s="51">
        <f>E51+E54+E59+E62+E65+E68+E71+E74+E77</f>
        <v>1290240.3700000001</v>
      </c>
      <c r="F50" s="52">
        <f t="shared" si="0"/>
        <v>137.48930433920762</v>
      </c>
    </row>
    <row r="51" spans="1:6" ht="12.75" customHeight="1" x14ac:dyDescent="0.2">
      <c r="A51" s="53">
        <v>631</v>
      </c>
      <c r="B51" s="86" t="s">
        <v>148</v>
      </c>
      <c r="C51" s="50" t="s">
        <v>149</v>
      </c>
      <c r="D51" s="51">
        <f t="shared" ref="D51:E51" si="10">D52+D53</f>
        <v>130375.34</v>
      </c>
      <c r="E51" s="51">
        <f t="shared" si="10"/>
        <v>0</v>
      </c>
      <c r="F51" s="52">
        <f t="shared" si="0"/>
        <v>0</v>
      </c>
    </row>
    <row r="52" spans="1:6" ht="12.75" customHeight="1" x14ac:dyDescent="0.2">
      <c r="A52" s="53">
        <v>6311</v>
      </c>
      <c r="B52" s="86" t="s">
        <v>150</v>
      </c>
      <c r="C52" s="50" t="s">
        <v>151</v>
      </c>
      <c r="D52" s="242">
        <v>130375.34</v>
      </c>
      <c r="E52" s="242"/>
      <c r="F52" s="52">
        <f t="shared" si="0"/>
        <v>0</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485199.56</v>
      </c>
      <c r="E54" s="51">
        <f t="shared" si="11"/>
        <v>863284.68</v>
      </c>
      <c r="F54" s="52">
        <f t="shared" si="0"/>
        <v>177.92363208243637</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485199.56</v>
      </c>
      <c r="E57" s="242">
        <v>863284.68</v>
      </c>
      <c r="F57" s="52">
        <f t="shared" si="0"/>
        <v>177.92363208243637</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149040.15</v>
      </c>
      <c r="E68" s="51">
        <f t="shared" si="15"/>
        <v>315257.44</v>
      </c>
      <c r="F68" s="52">
        <f t="shared" si="0"/>
        <v>211.52517626961594</v>
      </c>
    </row>
    <row r="69" spans="1:6" ht="12.75" customHeight="1" x14ac:dyDescent="0.2">
      <c r="A69" s="53" t="s">
        <v>184</v>
      </c>
      <c r="B69" s="85" t="s">
        <v>185</v>
      </c>
      <c r="C69" s="50" t="s">
        <v>184</v>
      </c>
      <c r="D69" s="242">
        <v>0</v>
      </c>
      <c r="E69" s="242">
        <v>592.04</v>
      </c>
      <c r="F69" s="52" t="str">
        <f t="shared" si="0"/>
        <v>-</v>
      </c>
    </row>
    <row r="70" spans="1:6" ht="24" x14ac:dyDescent="0.2">
      <c r="A70" s="53" t="s">
        <v>186</v>
      </c>
      <c r="B70" s="85" t="s">
        <v>187</v>
      </c>
      <c r="C70" s="50" t="s">
        <v>186</v>
      </c>
      <c r="D70" s="242">
        <v>149040.15</v>
      </c>
      <c r="E70" s="242">
        <v>314665.40000000002</v>
      </c>
      <c r="F70" s="52">
        <f t="shared" si="0"/>
        <v>211.12794102797133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79945.789999999994</v>
      </c>
      <c r="E74" s="51">
        <f t="shared" si="17"/>
        <v>26454.71</v>
      </c>
      <c r="F74" s="52">
        <f t="shared" si="0"/>
        <v>33.090810660573872</v>
      </c>
    </row>
    <row r="75" spans="1:6" ht="12.75" customHeight="1" x14ac:dyDescent="0.2">
      <c r="A75" s="53" t="s">
        <v>196</v>
      </c>
      <c r="B75" s="85" t="s">
        <v>197</v>
      </c>
      <c r="C75" s="50" t="s">
        <v>196</v>
      </c>
      <c r="D75" s="242">
        <v>79945.789999999994</v>
      </c>
      <c r="E75" s="242">
        <v>26454.71</v>
      </c>
      <c r="F75" s="52">
        <f t="shared" si="0"/>
        <v>33.090810660573872</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93868.79</v>
      </c>
      <c r="E77" s="51">
        <f t="shared" si="18"/>
        <v>85243.54</v>
      </c>
      <c r="F77" s="52">
        <f t="shared" si="0"/>
        <v>90.811376177321563</v>
      </c>
    </row>
    <row r="78" spans="1:6" ht="12.75" customHeight="1" x14ac:dyDescent="0.2">
      <c r="A78" s="53">
        <v>6391</v>
      </c>
      <c r="B78" s="85" t="s">
        <v>202</v>
      </c>
      <c r="C78" s="50" t="s">
        <v>203</v>
      </c>
      <c r="D78" s="242">
        <v>505.89</v>
      </c>
      <c r="E78" s="242">
        <v>1972.53</v>
      </c>
      <c r="F78" s="52">
        <f t="shared" si="0"/>
        <v>389.91282689912828</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93362.9</v>
      </c>
      <c r="E80" s="242">
        <v>83271.009999999995</v>
      </c>
      <c r="F80" s="52">
        <f t="shared" si="0"/>
        <v>89.190684950874484</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32.659999999999997</v>
      </c>
      <c r="E82" s="51">
        <f t="shared" si="19"/>
        <v>269.08999999999997</v>
      </c>
      <c r="F82" s="52">
        <f t="shared" si="0"/>
        <v>823.91304347826099</v>
      </c>
    </row>
    <row r="83" spans="1:6" ht="12.75" customHeight="1" x14ac:dyDescent="0.2">
      <c r="A83" s="53">
        <v>641</v>
      </c>
      <c r="B83" s="85" t="s">
        <v>212</v>
      </c>
      <c r="C83" s="50" t="s">
        <v>213</v>
      </c>
      <c r="D83" s="51">
        <f t="shared" ref="D83:E83" si="20">SUM(D84:D90)</f>
        <v>32.659999999999997</v>
      </c>
      <c r="E83" s="51">
        <f t="shared" si="20"/>
        <v>269.08999999999997</v>
      </c>
      <c r="F83" s="52">
        <f t="shared" si="0"/>
        <v>823.91304347826099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32.659999999999997</v>
      </c>
      <c r="E85" s="242">
        <v>269.08999999999997</v>
      </c>
      <c r="F85" s="52">
        <f t="shared" si="0"/>
        <v>823.91304347826099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1041585.49</v>
      </c>
      <c r="E106" s="51">
        <f t="shared" si="23"/>
        <v>926851.1</v>
      </c>
      <c r="F106" s="52">
        <f t="shared" si="0"/>
        <v>88.984640137412057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1041585.49</v>
      </c>
      <c r="E112" s="51">
        <f t="shared" si="25"/>
        <v>926851.1</v>
      </c>
      <c r="F112" s="52">
        <f t="shared" si="0"/>
        <v>88.984640137412057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1041585.49</v>
      </c>
      <c r="E117" s="242">
        <v>926851.1</v>
      </c>
      <c r="F117" s="52">
        <f t="shared" si="0"/>
        <v>88.984640137412057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187275.65</v>
      </c>
      <c r="E124" s="51">
        <f t="shared" si="27"/>
        <v>171357.07</v>
      </c>
      <c r="F124" s="52">
        <f t="shared" si="0"/>
        <v>91.499920037655727</v>
      </c>
    </row>
    <row r="125" spans="1:6" ht="12.75" customHeight="1" x14ac:dyDescent="0.2">
      <c r="A125" s="53">
        <v>661</v>
      </c>
      <c r="B125" s="86" t="s">
        <v>296</v>
      </c>
      <c r="C125" s="50" t="s">
        <v>297</v>
      </c>
      <c r="D125" s="51">
        <f t="shared" ref="D125:E125" si="28">SUM(D126:D127)</f>
        <v>130529.81</v>
      </c>
      <c r="E125" s="51">
        <f t="shared" si="28"/>
        <v>120633.85</v>
      </c>
      <c r="F125" s="52">
        <f t="shared" si="0"/>
        <v>92.41862069668224</v>
      </c>
    </row>
    <row r="126" spans="1:6" ht="12.75" customHeight="1" x14ac:dyDescent="0.2">
      <c r="A126" s="53">
        <v>6614</v>
      </c>
      <c r="B126" s="86" t="s">
        <v>298</v>
      </c>
      <c r="C126" s="50" t="s">
        <v>299</v>
      </c>
      <c r="D126" s="242">
        <v>769.79</v>
      </c>
      <c r="E126" s="242">
        <v>722.78</v>
      </c>
      <c r="F126" s="52">
        <f t="shared" si="0"/>
        <v>93.893139687447231</v>
      </c>
    </row>
    <row r="127" spans="1:6" ht="12.75" customHeight="1" x14ac:dyDescent="0.2">
      <c r="A127" s="53">
        <v>6615</v>
      </c>
      <c r="B127" s="86" t="s">
        <v>300</v>
      </c>
      <c r="C127" s="50" t="s">
        <v>301</v>
      </c>
      <c r="D127" s="242">
        <v>129760.02</v>
      </c>
      <c r="E127" s="242">
        <v>119911.07</v>
      </c>
      <c r="F127" s="52">
        <f t="shared" si="0"/>
        <v>92.409873241388212</v>
      </c>
    </row>
    <row r="128" spans="1:6" ht="24" x14ac:dyDescent="0.2">
      <c r="A128" s="53">
        <v>663</v>
      </c>
      <c r="B128" s="231" t="s">
        <v>302</v>
      </c>
      <c r="C128" s="50" t="s">
        <v>303</v>
      </c>
      <c r="D128" s="51">
        <f t="shared" ref="D128:E128" si="29">SUM(D129:D132)</f>
        <v>56745.840000000004</v>
      </c>
      <c r="E128" s="51">
        <f t="shared" si="29"/>
        <v>50723.22</v>
      </c>
      <c r="F128" s="52">
        <f t="shared" si="0"/>
        <v>89.386675745746288</v>
      </c>
    </row>
    <row r="129" spans="1:6" ht="12.75" customHeight="1" x14ac:dyDescent="0.2">
      <c r="A129" s="53">
        <v>6631</v>
      </c>
      <c r="B129" s="86" t="s">
        <v>304</v>
      </c>
      <c r="C129" s="50" t="s">
        <v>305</v>
      </c>
      <c r="D129" s="242">
        <v>44669.51</v>
      </c>
      <c r="E129" s="242">
        <v>35070.75</v>
      </c>
      <c r="F129" s="52">
        <f t="shared" si="0"/>
        <v>78.511606686529575</v>
      </c>
    </row>
    <row r="130" spans="1:6" ht="12.75" customHeight="1" x14ac:dyDescent="0.2">
      <c r="A130" s="53">
        <v>6632</v>
      </c>
      <c r="B130" s="232" t="s">
        <v>306</v>
      </c>
      <c r="C130" s="50" t="s">
        <v>307</v>
      </c>
      <c r="D130" s="242">
        <v>12076.33</v>
      </c>
      <c r="E130" s="242">
        <v>15652.47</v>
      </c>
      <c r="F130" s="52">
        <f t="shared" si="0"/>
        <v>129.61280455237642</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2047799.52</v>
      </c>
      <c r="E133" s="51">
        <f t="shared" si="30"/>
        <v>2137867.56</v>
      </c>
      <c r="F133" s="52">
        <f t="shared" ref="F133:F223" si="31">IF(D133&lt;&gt;0,IF(E133/D133&gt;=100,"&gt;&gt;100",E133/D133*100),"-")</f>
        <v>104.39828406640119</v>
      </c>
    </row>
    <row r="134" spans="1:6" ht="24" x14ac:dyDescent="0.2">
      <c r="A134" s="53">
        <v>671</v>
      </c>
      <c r="B134" s="232" t="s">
        <v>314</v>
      </c>
      <c r="C134" s="50" t="s">
        <v>315</v>
      </c>
      <c r="D134" s="51">
        <f t="shared" ref="D134:E134" si="32">SUM(D135:D137)</f>
        <v>2047799.52</v>
      </c>
      <c r="E134" s="51">
        <f t="shared" si="32"/>
        <v>2137867.56</v>
      </c>
      <c r="F134" s="52">
        <f t="shared" si="31"/>
        <v>104.39828406640119</v>
      </c>
    </row>
    <row r="135" spans="1:6" ht="12.75" customHeight="1" x14ac:dyDescent="0.2">
      <c r="A135" s="53">
        <v>6711</v>
      </c>
      <c r="B135" s="85" t="s">
        <v>316</v>
      </c>
      <c r="C135" s="50" t="s">
        <v>317</v>
      </c>
      <c r="D135" s="242">
        <v>2047799.52</v>
      </c>
      <c r="E135" s="242">
        <v>2137867.56</v>
      </c>
      <c r="F135" s="52">
        <f t="shared" si="31"/>
        <v>104.39828406640119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5286.22</v>
      </c>
      <c r="E139" s="51">
        <f t="shared" si="33"/>
        <v>6368.68</v>
      </c>
      <c r="F139" s="52">
        <f t="shared" si="31"/>
        <v>120.47701382083984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5286.22</v>
      </c>
      <c r="E150" s="242">
        <v>6368.68</v>
      </c>
      <c r="F150" s="52">
        <f t="shared" si="31"/>
        <v>120.47701382083984</v>
      </c>
    </row>
    <row r="151" spans="1:6" ht="12.75" customHeight="1" x14ac:dyDescent="0.2">
      <c r="A151" s="53">
        <v>3</v>
      </c>
      <c r="B151" s="85" t="s">
        <v>348</v>
      </c>
      <c r="C151" s="50" t="s">
        <v>56</v>
      </c>
      <c r="D151" s="51">
        <f t="shared" ref="D151:E151" si="35">D152+D163+D196+D215+D224+D252+D263</f>
        <v>3783870.19</v>
      </c>
      <c r="E151" s="51">
        <f t="shared" si="35"/>
        <v>4050037.4200000004</v>
      </c>
      <c r="F151" s="52">
        <f t="shared" si="31"/>
        <v>107.03425901616357</v>
      </c>
    </row>
    <row r="152" spans="1:6" ht="12.75" customHeight="1" x14ac:dyDescent="0.2">
      <c r="A152" s="53">
        <v>31</v>
      </c>
      <c r="B152" s="85" t="s">
        <v>349</v>
      </c>
      <c r="C152" s="50" t="s">
        <v>350</v>
      </c>
      <c r="D152" s="51">
        <f t="shared" ref="D152:E152" si="36">D153+D158+D159</f>
        <v>2569293.35</v>
      </c>
      <c r="E152" s="51">
        <f t="shared" si="36"/>
        <v>2660835.0300000003</v>
      </c>
      <c r="F152" s="52">
        <f t="shared" si="31"/>
        <v>103.56291273629772</v>
      </c>
    </row>
    <row r="153" spans="1:6" ht="12.75" customHeight="1" x14ac:dyDescent="0.2">
      <c r="A153" s="53">
        <v>311</v>
      </c>
      <c r="B153" s="85" t="s">
        <v>351</v>
      </c>
      <c r="C153" s="50" t="s">
        <v>352</v>
      </c>
      <c r="D153" s="51">
        <f t="shared" ref="D153:E153" si="37">SUM(D154:D157)</f>
        <v>2154049.23</v>
      </c>
      <c r="E153" s="51">
        <f t="shared" si="37"/>
        <v>2217122.31</v>
      </c>
      <c r="F153" s="52">
        <f t="shared" si="31"/>
        <v>102.92811692145033</v>
      </c>
    </row>
    <row r="154" spans="1:6" ht="12.75" customHeight="1" x14ac:dyDescent="0.2">
      <c r="A154" s="53">
        <v>3111</v>
      </c>
      <c r="B154" s="85" t="s">
        <v>353</v>
      </c>
      <c r="C154" s="50" t="s">
        <v>354</v>
      </c>
      <c r="D154" s="242">
        <v>2149658.84</v>
      </c>
      <c r="E154" s="242">
        <v>2215463.16</v>
      </c>
      <c r="F154" s="52">
        <f t="shared" si="31"/>
        <v>103.06115178722965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3200.04</v>
      </c>
      <c r="E156" s="242">
        <v>357.81</v>
      </c>
      <c r="F156" s="52">
        <f t="shared" si="31"/>
        <v>11.181422732215847</v>
      </c>
    </row>
    <row r="157" spans="1:6" ht="12.75" customHeight="1" x14ac:dyDescent="0.2">
      <c r="A157" s="53">
        <v>3114</v>
      </c>
      <c r="B157" s="85" t="s">
        <v>359</v>
      </c>
      <c r="C157" s="50" t="s">
        <v>360</v>
      </c>
      <c r="D157" s="242">
        <v>1190.3499999999999</v>
      </c>
      <c r="E157" s="242">
        <v>1301.3399999999999</v>
      </c>
      <c r="F157" s="52">
        <f t="shared" si="31"/>
        <v>109.32414835972612</v>
      </c>
    </row>
    <row r="158" spans="1:6" ht="12.75" customHeight="1" x14ac:dyDescent="0.2">
      <c r="A158" s="53">
        <v>312</v>
      </c>
      <c r="B158" s="85" t="s">
        <v>361</v>
      </c>
      <c r="C158" s="50" t="s">
        <v>362</v>
      </c>
      <c r="D158" s="242">
        <v>67923.81</v>
      </c>
      <c r="E158" s="242">
        <v>80721.25</v>
      </c>
      <c r="F158" s="52">
        <f t="shared" si="31"/>
        <v>118.84087479780653</v>
      </c>
    </row>
    <row r="159" spans="1:6" ht="12.75" customHeight="1" x14ac:dyDescent="0.2">
      <c r="A159" s="53">
        <v>313</v>
      </c>
      <c r="B159" s="85" t="s">
        <v>363</v>
      </c>
      <c r="C159" s="50" t="s">
        <v>364</v>
      </c>
      <c r="D159" s="51">
        <f t="shared" ref="D159:E159" si="38">SUM(D160:D162)</f>
        <v>347320.31</v>
      </c>
      <c r="E159" s="51">
        <f t="shared" si="38"/>
        <v>362991.47</v>
      </c>
      <c r="F159" s="52">
        <f t="shared" si="31"/>
        <v>104.51201946698711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347320.31</v>
      </c>
      <c r="E161" s="242">
        <v>362991.47</v>
      </c>
      <c r="F161" s="52">
        <f t="shared" si="31"/>
        <v>104.51201946698711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1171659.8600000001</v>
      </c>
      <c r="E163" s="51">
        <f t="shared" si="39"/>
        <v>1344909.69</v>
      </c>
      <c r="F163" s="52">
        <f t="shared" si="31"/>
        <v>114.78670012643428</v>
      </c>
    </row>
    <row r="164" spans="1:6" ht="12.75" customHeight="1" x14ac:dyDescent="0.2">
      <c r="A164" s="53">
        <v>321</v>
      </c>
      <c r="B164" s="85" t="s">
        <v>372</v>
      </c>
      <c r="C164" s="50" t="s">
        <v>373</v>
      </c>
      <c r="D164" s="51">
        <f t="shared" ref="D164:E164" si="40">SUM(D165:D168)</f>
        <v>189210.11</v>
      </c>
      <c r="E164" s="51">
        <f t="shared" si="40"/>
        <v>186934.64</v>
      </c>
      <c r="F164" s="52">
        <f t="shared" si="31"/>
        <v>98.79738455836214</v>
      </c>
    </row>
    <row r="165" spans="1:6" ht="12.75" customHeight="1" x14ac:dyDescent="0.2">
      <c r="A165" s="53">
        <v>3211</v>
      </c>
      <c r="B165" s="85" t="s">
        <v>374</v>
      </c>
      <c r="C165" s="50" t="s">
        <v>375</v>
      </c>
      <c r="D165" s="242">
        <v>92952.5</v>
      </c>
      <c r="E165" s="242">
        <v>91667.82</v>
      </c>
      <c r="F165" s="52">
        <f t="shared" si="31"/>
        <v>98.617917753691415</v>
      </c>
    </row>
    <row r="166" spans="1:6" ht="12.75" customHeight="1" x14ac:dyDescent="0.2">
      <c r="A166" s="53">
        <v>3212</v>
      </c>
      <c r="B166" s="85" t="s">
        <v>376</v>
      </c>
      <c r="C166" s="50" t="s">
        <v>377</v>
      </c>
      <c r="D166" s="242">
        <v>76512.259999999995</v>
      </c>
      <c r="E166" s="242">
        <v>75210.44</v>
      </c>
      <c r="F166" s="52">
        <f t="shared" si="31"/>
        <v>98.29854718707827</v>
      </c>
    </row>
    <row r="167" spans="1:6" ht="12.75" customHeight="1" x14ac:dyDescent="0.2">
      <c r="A167" s="53">
        <v>3213</v>
      </c>
      <c r="B167" s="85" t="s">
        <v>378</v>
      </c>
      <c r="C167" s="50" t="s">
        <v>379</v>
      </c>
      <c r="D167" s="242">
        <v>19729.419999999998</v>
      </c>
      <c r="E167" s="242">
        <v>20046.38</v>
      </c>
      <c r="F167" s="52">
        <f t="shared" si="31"/>
        <v>101.60653480943689</v>
      </c>
    </row>
    <row r="168" spans="1:6" ht="12.75" customHeight="1" x14ac:dyDescent="0.2">
      <c r="A168" s="53">
        <v>3214</v>
      </c>
      <c r="B168" s="85" t="s">
        <v>380</v>
      </c>
      <c r="C168" s="50" t="s">
        <v>381</v>
      </c>
      <c r="D168" s="242">
        <v>15.93</v>
      </c>
      <c r="E168" s="242">
        <v>10</v>
      </c>
      <c r="F168" s="52">
        <f t="shared" si="31"/>
        <v>62.774639045825488</v>
      </c>
    </row>
    <row r="169" spans="1:6" ht="12.75" customHeight="1" x14ac:dyDescent="0.2">
      <c r="A169" s="53">
        <v>322</v>
      </c>
      <c r="B169" s="85" t="s">
        <v>382</v>
      </c>
      <c r="C169" s="50" t="s">
        <v>383</v>
      </c>
      <c r="D169" s="51">
        <f t="shared" ref="D169:E169" si="41">SUM(D170:D176)</f>
        <v>153739.02000000002</v>
      </c>
      <c r="E169" s="51">
        <f t="shared" si="41"/>
        <v>121982.50000000001</v>
      </c>
      <c r="F169" s="52">
        <f t="shared" si="31"/>
        <v>79.343877696111235</v>
      </c>
    </row>
    <row r="170" spans="1:6" ht="12.75" customHeight="1" x14ac:dyDescent="0.2">
      <c r="A170" s="53">
        <v>3221</v>
      </c>
      <c r="B170" s="85" t="s">
        <v>384</v>
      </c>
      <c r="C170" s="50" t="s">
        <v>385</v>
      </c>
      <c r="D170" s="242">
        <v>13925.84</v>
      </c>
      <c r="E170" s="242">
        <v>20398.43</v>
      </c>
      <c r="F170" s="52">
        <f t="shared" si="31"/>
        <v>146.4789915725012</v>
      </c>
    </row>
    <row r="171" spans="1:6" ht="12.75" customHeight="1" x14ac:dyDescent="0.2">
      <c r="A171" s="53">
        <v>3222</v>
      </c>
      <c r="B171" s="85" t="s">
        <v>386</v>
      </c>
      <c r="C171" s="50" t="s">
        <v>387</v>
      </c>
      <c r="D171" s="242">
        <v>22549.96</v>
      </c>
      <c r="E171" s="242">
        <v>14982.3</v>
      </c>
      <c r="F171" s="52">
        <f t="shared" si="31"/>
        <v>66.440472621680925</v>
      </c>
    </row>
    <row r="172" spans="1:6" ht="12.75" customHeight="1" x14ac:dyDescent="0.2">
      <c r="A172" s="53">
        <v>3223</v>
      </c>
      <c r="B172" s="85" t="s">
        <v>388</v>
      </c>
      <c r="C172" s="50" t="s">
        <v>389</v>
      </c>
      <c r="D172" s="242">
        <v>105228.53</v>
      </c>
      <c r="E172" s="242">
        <v>71429.16</v>
      </c>
      <c r="F172" s="52">
        <f t="shared" si="31"/>
        <v>67.880032154777808</v>
      </c>
    </row>
    <row r="173" spans="1:6" ht="12.75" customHeight="1" x14ac:dyDescent="0.2">
      <c r="A173" s="53">
        <v>3224</v>
      </c>
      <c r="B173" s="85" t="s">
        <v>390</v>
      </c>
      <c r="C173" s="50" t="s">
        <v>391</v>
      </c>
      <c r="D173" s="242">
        <v>1869.13</v>
      </c>
      <c r="E173" s="242">
        <v>2921.35</v>
      </c>
      <c r="F173" s="52">
        <f t="shared" si="31"/>
        <v>156.29463975218417</v>
      </c>
    </row>
    <row r="174" spans="1:6" ht="12.75" customHeight="1" x14ac:dyDescent="0.2">
      <c r="A174" s="53">
        <v>3225</v>
      </c>
      <c r="B174" s="85" t="s">
        <v>392</v>
      </c>
      <c r="C174" s="50" t="s">
        <v>393</v>
      </c>
      <c r="D174" s="242">
        <v>3647.94</v>
      </c>
      <c r="E174" s="242">
        <v>6592.71</v>
      </c>
      <c r="F174" s="52">
        <f t="shared" si="31"/>
        <v>180.72418954259115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6517.62</v>
      </c>
      <c r="E176" s="242">
        <v>5658.55</v>
      </c>
      <c r="F176" s="52">
        <f t="shared" si="31"/>
        <v>86.819268383244193</v>
      </c>
    </row>
    <row r="177" spans="1:6" ht="12.75" customHeight="1" x14ac:dyDescent="0.2">
      <c r="A177" s="53">
        <v>323</v>
      </c>
      <c r="B177" s="85" t="s">
        <v>398</v>
      </c>
      <c r="C177" s="50" t="s">
        <v>399</v>
      </c>
      <c r="D177" s="51">
        <f t="shared" ref="D177:E177" si="42">SUM(D178:D186)</f>
        <v>658593.71000000008</v>
      </c>
      <c r="E177" s="51">
        <f t="shared" si="42"/>
        <v>925437.22</v>
      </c>
      <c r="F177" s="52">
        <f t="shared" si="31"/>
        <v>140.51716649404378</v>
      </c>
    </row>
    <row r="178" spans="1:6" ht="12.75" customHeight="1" x14ac:dyDescent="0.2">
      <c r="A178" s="53">
        <v>3231</v>
      </c>
      <c r="B178" s="85" t="s">
        <v>400</v>
      </c>
      <c r="C178" s="50" t="s">
        <v>401</v>
      </c>
      <c r="D178" s="242">
        <v>18697.21</v>
      </c>
      <c r="E178" s="242">
        <v>19919.12</v>
      </c>
      <c r="F178" s="52">
        <f t="shared" si="31"/>
        <v>106.53525312065275</v>
      </c>
    </row>
    <row r="179" spans="1:6" ht="12.75" customHeight="1" x14ac:dyDescent="0.2">
      <c r="A179" s="53">
        <v>3232</v>
      </c>
      <c r="B179" s="85" t="s">
        <v>402</v>
      </c>
      <c r="C179" s="50" t="s">
        <v>403</v>
      </c>
      <c r="D179" s="242">
        <v>226896.05</v>
      </c>
      <c r="E179" s="242">
        <v>499277.04</v>
      </c>
      <c r="F179" s="52">
        <f t="shared" si="31"/>
        <v>220.04659843130807</v>
      </c>
    </row>
    <row r="180" spans="1:6" ht="12.75" customHeight="1" x14ac:dyDescent="0.2">
      <c r="A180" s="53">
        <v>3233</v>
      </c>
      <c r="B180" s="85" t="s">
        <v>404</v>
      </c>
      <c r="C180" s="50" t="s">
        <v>405</v>
      </c>
      <c r="D180" s="242">
        <v>13912.44</v>
      </c>
      <c r="E180" s="242">
        <v>7534.88</v>
      </c>
      <c r="F180" s="52">
        <f t="shared" si="31"/>
        <v>54.159299159601048</v>
      </c>
    </row>
    <row r="181" spans="1:6" ht="12.75" customHeight="1" x14ac:dyDescent="0.2">
      <c r="A181" s="53">
        <v>3234</v>
      </c>
      <c r="B181" s="85" t="s">
        <v>406</v>
      </c>
      <c r="C181" s="50" t="s">
        <v>407</v>
      </c>
      <c r="D181" s="242">
        <v>16293.06</v>
      </c>
      <c r="E181" s="242">
        <v>14766.83</v>
      </c>
      <c r="F181" s="52">
        <f t="shared" si="31"/>
        <v>90.632637454228984</v>
      </c>
    </row>
    <row r="182" spans="1:6" ht="12.75" customHeight="1" x14ac:dyDescent="0.2">
      <c r="A182" s="53">
        <v>3235</v>
      </c>
      <c r="B182" s="85" t="s">
        <v>408</v>
      </c>
      <c r="C182" s="50" t="s">
        <v>409</v>
      </c>
      <c r="D182" s="242">
        <v>15401.02</v>
      </c>
      <c r="E182" s="242">
        <v>12631.77</v>
      </c>
      <c r="F182" s="52">
        <f t="shared" si="31"/>
        <v>82.019048089022675</v>
      </c>
    </row>
    <row r="183" spans="1:6" ht="12.75" customHeight="1" x14ac:dyDescent="0.2">
      <c r="A183" s="53">
        <v>3236</v>
      </c>
      <c r="B183" s="85" t="s">
        <v>410</v>
      </c>
      <c r="C183" s="50" t="s">
        <v>411</v>
      </c>
      <c r="D183" s="242">
        <v>1096.5999999999999</v>
      </c>
      <c r="E183" s="242">
        <v>9749.52</v>
      </c>
      <c r="F183" s="52">
        <f t="shared" si="31"/>
        <v>889.06802845157779</v>
      </c>
    </row>
    <row r="184" spans="1:6" ht="12.75" customHeight="1" x14ac:dyDescent="0.2">
      <c r="A184" s="53">
        <v>3237</v>
      </c>
      <c r="B184" s="85" t="s">
        <v>412</v>
      </c>
      <c r="C184" s="50" t="s">
        <v>413</v>
      </c>
      <c r="D184" s="242">
        <v>295844.89</v>
      </c>
      <c r="E184" s="242">
        <v>301545.8</v>
      </c>
      <c r="F184" s="52">
        <f t="shared" si="31"/>
        <v>101.92699289144389</v>
      </c>
    </row>
    <row r="185" spans="1:6" ht="12.75" customHeight="1" x14ac:dyDescent="0.2">
      <c r="A185" s="53">
        <v>3238</v>
      </c>
      <c r="B185" s="85" t="s">
        <v>414</v>
      </c>
      <c r="C185" s="50" t="s">
        <v>415</v>
      </c>
      <c r="D185" s="242">
        <v>19327.419999999998</v>
      </c>
      <c r="E185" s="242">
        <v>19452.14</v>
      </c>
      <c r="F185" s="52">
        <f t="shared" si="31"/>
        <v>100.64530082132018</v>
      </c>
    </row>
    <row r="186" spans="1:6" ht="12.75" customHeight="1" x14ac:dyDescent="0.2">
      <c r="A186" s="53">
        <v>3239</v>
      </c>
      <c r="B186" s="85" t="s">
        <v>416</v>
      </c>
      <c r="C186" s="50" t="s">
        <v>417</v>
      </c>
      <c r="D186" s="242">
        <v>51125.02</v>
      </c>
      <c r="E186" s="242">
        <v>40560.120000000003</v>
      </c>
      <c r="F186" s="52">
        <f t="shared" si="31"/>
        <v>79.335167008247637</v>
      </c>
    </row>
    <row r="187" spans="1:6" ht="12.75" customHeight="1" x14ac:dyDescent="0.2">
      <c r="A187" s="53">
        <v>324</v>
      </c>
      <c r="B187" s="85" t="s">
        <v>418</v>
      </c>
      <c r="C187" s="50" t="s">
        <v>419</v>
      </c>
      <c r="D187" s="242">
        <v>59138.03</v>
      </c>
      <c r="E187" s="242">
        <v>39781.81</v>
      </c>
      <c r="F187" s="52">
        <f t="shared" si="31"/>
        <v>67.269420371290693</v>
      </c>
    </row>
    <row r="188" spans="1:6" ht="12.75" customHeight="1" x14ac:dyDescent="0.2">
      <c r="A188" s="53">
        <v>329</v>
      </c>
      <c r="B188" s="85" t="s">
        <v>420</v>
      </c>
      <c r="C188" s="50" t="s">
        <v>421</v>
      </c>
      <c r="D188" s="51">
        <f t="shared" ref="D188:E188" si="43">SUM(D189:D195)</f>
        <v>110978.98999999999</v>
      </c>
      <c r="E188" s="51">
        <f t="shared" si="43"/>
        <v>70773.52</v>
      </c>
      <c r="F188" s="52">
        <f t="shared" si="31"/>
        <v>63.771998645869829</v>
      </c>
    </row>
    <row r="189" spans="1:6" ht="12.75" customHeight="1" x14ac:dyDescent="0.2">
      <c r="A189" s="53">
        <v>3291</v>
      </c>
      <c r="B189" s="232" t="s">
        <v>422</v>
      </c>
      <c r="C189" s="50" t="s">
        <v>423</v>
      </c>
      <c r="D189" s="242">
        <v>11408.74</v>
      </c>
      <c r="E189" s="242">
        <v>12359.37</v>
      </c>
      <c r="F189" s="52">
        <f t="shared" si="31"/>
        <v>108.33247142103335</v>
      </c>
    </row>
    <row r="190" spans="1:6" ht="12.75" customHeight="1" x14ac:dyDescent="0.2">
      <c r="A190" s="53">
        <v>3292</v>
      </c>
      <c r="B190" s="85" t="s">
        <v>424</v>
      </c>
      <c r="C190" s="50" t="s">
        <v>425</v>
      </c>
      <c r="D190" s="242">
        <v>8080.18</v>
      </c>
      <c r="E190" s="242">
        <v>6815.58</v>
      </c>
      <c r="F190" s="52">
        <f t="shared" si="31"/>
        <v>84.349358553893595</v>
      </c>
    </row>
    <row r="191" spans="1:6" ht="12.75" customHeight="1" x14ac:dyDescent="0.2">
      <c r="A191" s="53">
        <v>3293</v>
      </c>
      <c r="B191" s="85" t="s">
        <v>426</v>
      </c>
      <c r="C191" s="50" t="s">
        <v>427</v>
      </c>
      <c r="D191" s="242">
        <v>12237.28</v>
      </c>
      <c r="E191" s="242">
        <v>21611.26</v>
      </c>
      <c r="F191" s="52">
        <f t="shared" si="31"/>
        <v>176.60182654969077</v>
      </c>
    </row>
    <row r="192" spans="1:6" ht="12.75" customHeight="1" x14ac:dyDescent="0.2">
      <c r="A192" s="53">
        <v>3294</v>
      </c>
      <c r="B192" s="85" t="s">
        <v>428</v>
      </c>
      <c r="C192" s="50" t="s">
        <v>429</v>
      </c>
      <c r="D192" s="242">
        <v>655.65</v>
      </c>
      <c r="E192" s="242">
        <v>527.45000000000005</v>
      </c>
      <c r="F192" s="52">
        <f t="shared" si="31"/>
        <v>80.446884770838111</v>
      </c>
    </row>
    <row r="193" spans="1:6" ht="12.75" customHeight="1" x14ac:dyDescent="0.2">
      <c r="A193" s="53">
        <v>3295</v>
      </c>
      <c r="B193" s="85" t="s">
        <v>430</v>
      </c>
      <c r="C193" s="50" t="s">
        <v>431</v>
      </c>
      <c r="D193" s="242">
        <v>9640.39</v>
      </c>
      <c r="E193" s="242">
        <v>9447.25</v>
      </c>
      <c r="F193" s="52">
        <f t="shared" si="31"/>
        <v>97.996554081318294</v>
      </c>
    </row>
    <row r="194" spans="1:6" ht="12.75" customHeight="1" x14ac:dyDescent="0.2">
      <c r="A194" s="53" t="s">
        <v>432</v>
      </c>
      <c r="B194" s="85" t="s">
        <v>433</v>
      </c>
      <c r="C194" s="50" t="s">
        <v>432</v>
      </c>
      <c r="D194" s="242">
        <v>38948.65</v>
      </c>
      <c r="E194" s="242">
        <v>18602.47</v>
      </c>
      <c r="F194" s="52">
        <f t="shared" si="31"/>
        <v>47.761527036238746</v>
      </c>
    </row>
    <row r="195" spans="1:6" ht="12.75" customHeight="1" x14ac:dyDescent="0.2">
      <c r="A195" s="53">
        <v>3299</v>
      </c>
      <c r="B195" s="85" t="s">
        <v>434</v>
      </c>
      <c r="C195" s="50" t="s">
        <v>435</v>
      </c>
      <c r="D195" s="242">
        <v>30008.1</v>
      </c>
      <c r="E195" s="242">
        <v>1410.14</v>
      </c>
      <c r="F195" s="52">
        <f t="shared" si="31"/>
        <v>4.6991978832381935</v>
      </c>
    </row>
    <row r="196" spans="1:6" ht="12.75" customHeight="1" x14ac:dyDescent="0.2">
      <c r="A196" s="53">
        <v>34</v>
      </c>
      <c r="B196" s="232" t="s">
        <v>436</v>
      </c>
      <c r="C196" s="50" t="s">
        <v>437</v>
      </c>
      <c r="D196" s="51">
        <f t="shared" ref="D196:E196" si="44">D197+D202+D210</f>
        <v>13525.84</v>
      </c>
      <c r="E196" s="51">
        <f t="shared" si="44"/>
        <v>12538.400000000001</v>
      </c>
      <c r="F196" s="52">
        <f t="shared" si="31"/>
        <v>92.699603130008938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13525.84</v>
      </c>
      <c r="E210" s="51">
        <f t="shared" si="47"/>
        <v>12538.400000000001</v>
      </c>
      <c r="F210" s="52">
        <f t="shared" si="31"/>
        <v>92.699603130008938</v>
      </c>
    </row>
    <row r="211" spans="1:6" ht="12.75" customHeight="1" x14ac:dyDescent="0.2">
      <c r="A211" s="53">
        <v>3431</v>
      </c>
      <c r="B211" s="232" t="s">
        <v>466</v>
      </c>
      <c r="C211" s="50" t="s">
        <v>467</v>
      </c>
      <c r="D211" s="242">
        <v>4441.68</v>
      </c>
      <c r="E211" s="242">
        <v>6725.81</v>
      </c>
      <c r="F211" s="52">
        <f t="shared" si="31"/>
        <v>151.42491129482539</v>
      </c>
    </row>
    <row r="212" spans="1:6" ht="12.75" customHeight="1" x14ac:dyDescent="0.2">
      <c r="A212" s="53">
        <v>3432</v>
      </c>
      <c r="B212" s="85" t="s">
        <v>468</v>
      </c>
      <c r="C212" s="50" t="s">
        <v>469</v>
      </c>
      <c r="D212" s="242">
        <v>107.21</v>
      </c>
      <c r="E212" s="242">
        <v>501.64</v>
      </c>
      <c r="F212" s="52">
        <f t="shared" si="31"/>
        <v>467.90411342225536</v>
      </c>
    </row>
    <row r="213" spans="1:6" ht="12.75" customHeight="1" x14ac:dyDescent="0.2">
      <c r="A213" s="53">
        <v>3433</v>
      </c>
      <c r="B213" s="85" t="s">
        <v>470</v>
      </c>
      <c r="C213" s="50" t="s">
        <v>471</v>
      </c>
      <c r="D213" s="242">
        <v>8976.9500000000007</v>
      </c>
      <c r="E213" s="242">
        <v>5310.95</v>
      </c>
      <c r="F213" s="52">
        <f t="shared" si="31"/>
        <v>59.162076206283864</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23917.47</v>
      </c>
      <c r="E224" s="51">
        <f t="shared" si="51"/>
        <v>21652.62</v>
      </c>
      <c r="F224" s="52">
        <f t="shared" ref="F224:F235" si="52">IF(D224&lt;&gt;0,IF(E224/D224&gt;=100,"&gt;&gt;100",E224/D224*100),"-")</f>
        <v>90.530561969974244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23917.47</v>
      </c>
      <c r="E247" s="51">
        <f t="shared" si="62"/>
        <v>21652.62</v>
      </c>
      <c r="F247" s="52">
        <f t="shared" si="61"/>
        <v>90.530561969974244</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23917.47</v>
      </c>
      <c r="E250" s="242">
        <v>21652.62</v>
      </c>
      <c r="F250" s="52">
        <f t="shared" si="61"/>
        <v>90.530561969974244</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4810.0600000000004</v>
      </c>
      <c r="E252" s="51">
        <f t="shared" si="63"/>
        <v>9101.68</v>
      </c>
      <c r="F252" s="52">
        <f t="shared" ref="F252:F258" si="64">IF(D252&lt;&gt;0,IF(E252/D252&gt;=100,"&gt;&gt;100",E252/D252*100),"-")</f>
        <v>189.22175606957086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4810.0600000000004</v>
      </c>
      <c r="E259" s="51">
        <f t="shared" si="66"/>
        <v>9101.68</v>
      </c>
      <c r="F259" s="52">
        <f t="shared" ref="F259:F262" si="67">IF(D259&lt;&gt;0,IF(E259/D259&gt;=100,"&gt;&gt;100",E259/D259*100),"-")</f>
        <v>189.22175606957086</v>
      </c>
    </row>
    <row r="260" spans="1:6" ht="12.75" customHeight="1" x14ac:dyDescent="0.2">
      <c r="A260" s="53">
        <v>3721</v>
      </c>
      <c r="B260" s="85" t="s">
        <v>560</v>
      </c>
      <c r="C260" s="50" t="s">
        <v>561</v>
      </c>
      <c r="D260" s="242">
        <v>4810.0600000000004</v>
      </c>
      <c r="E260" s="242">
        <v>9101.68</v>
      </c>
      <c r="F260" s="52">
        <f t="shared" si="67"/>
        <v>189.22175606957086</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663.61</v>
      </c>
      <c r="E263" s="51">
        <f t="shared" si="68"/>
        <v>1000</v>
      </c>
      <c r="F263" s="52">
        <f t="shared" ref="F263:F267" si="69">IF(D263&lt;&gt;0,IF(E263/D263&gt;=100,"&gt;&gt;100",E263/D263*100),"-")</f>
        <v>150.69091785838066</v>
      </c>
    </row>
    <row r="264" spans="1:6" ht="12.75" customHeight="1" x14ac:dyDescent="0.2">
      <c r="A264" s="53">
        <v>381</v>
      </c>
      <c r="B264" s="85" t="s">
        <v>568</v>
      </c>
      <c r="C264" s="50" t="s">
        <v>569</v>
      </c>
      <c r="D264" s="51">
        <f t="shared" ref="D264:E264" si="70">SUM(D265:D267)</f>
        <v>663.61</v>
      </c>
      <c r="E264" s="51">
        <f t="shared" si="70"/>
        <v>1000</v>
      </c>
      <c r="F264" s="52">
        <f t="shared" si="69"/>
        <v>150.69091785838066</v>
      </c>
    </row>
    <row r="265" spans="1:6" ht="12.75" customHeight="1" x14ac:dyDescent="0.2">
      <c r="A265" s="53">
        <v>3811</v>
      </c>
      <c r="B265" s="85" t="s">
        <v>570</v>
      </c>
      <c r="C265" s="50" t="s">
        <v>571</v>
      </c>
      <c r="D265" s="242">
        <v>663.61</v>
      </c>
      <c r="E265" s="242">
        <v>1000</v>
      </c>
      <c r="F265" s="52">
        <f t="shared" si="69"/>
        <v>150.69091785838066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3783870.19</v>
      </c>
      <c r="E289" s="51">
        <f t="shared" si="79"/>
        <v>4050037.4200000004</v>
      </c>
      <c r="F289" s="52">
        <f t="shared" si="76"/>
        <v>107.03425901616357</v>
      </c>
    </row>
    <row r="290" spans="1:6" ht="12.75" customHeight="1" x14ac:dyDescent="0.2">
      <c r="A290" s="53" t="s">
        <v>609</v>
      </c>
      <c r="B290" s="85" t="s">
        <v>620</v>
      </c>
      <c r="C290" s="50" t="s">
        <v>621</v>
      </c>
      <c r="D290" s="51">
        <f>IF(D6&gt;=D289,D6-D289,0)</f>
        <v>436538.98</v>
      </c>
      <c r="E290" s="51">
        <f>IF(E6&gt;=E289,E6-E289,0)</f>
        <v>482916.44999999879</v>
      </c>
      <c r="F290" s="52">
        <f t="shared" si="76"/>
        <v>110.62390121496111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287650.46999999997</v>
      </c>
      <c r="E292" s="242">
        <v>577647.22</v>
      </c>
      <c r="F292" s="52">
        <f t="shared" si="76"/>
        <v>200.8156704906479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991528.35</v>
      </c>
      <c r="E294" s="242">
        <v>974435.09</v>
      </c>
      <c r="F294" s="52">
        <f t="shared" si="76"/>
        <v>98.276069463873625</v>
      </c>
    </row>
    <row r="295" spans="1:6" ht="24" x14ac:dyDescent="0.2">
      <c r="A295" s="53">
        <v>9661</v>
      </c>
      <c r="B295" s="85" t="s">
        <v>630</v>
      </c>
      <c r="C295" s="50" t="s">
        <v>631</v>
      </c>
      <c r="D295" s="242">
        <v>991528.35</v>
      </c>
      <c r="E295" s="242">
        <v>974435.09</v>
      </c>
      <c r="F295" s="52">
        <f t="shared" si="76"/>
        <v>98.276069463873625</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110492.03</v>
      </c>
      <c r="E350" s="51">
        <f t="shared" si="95"/>
        <v>431269.65</v>
      </c>
      <c r="F350" s="52">
        <f t="shared" si="81"/>
        <v>390.31742832492085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110492.03</v>
      </c>
      <c r="E363" s="51">
        <f t="shared" si="99"/>
        <v>431269.65</v>
      </c>
      <c r="F363" s="52">
        <f t="shared" si="81"/>
        <v>390.31742832492085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109810.88</v>
      </c>
      <c r="E369" s="51">
        <f t="shared" si="101"/>
        <v>429090.74000000005</v>
      </c>
      <c r="F369" s="52">
        <f t="shared" si="81"/>
        <v>390.75430412724137</v>
      </c>
    </row>
    <row r="370" spans="1:6" ht="12.75" customHeight="1" x14ac:dyDescent="0.2">
      <c r="A370" s="53">
        <v>4221</v>
      </c>
      <c r="B370" s="85" t="s">
        <v>675</v>
      </c>
      <c r="C370" s="50" t="s">
        <v>767</v>
      </c>
      <c r="D370" s="242">
        <v>13131.33</v>
      </c>
      <c r="E370" s="242">
        <v>7424.85</v>
      </c>
      <c r="F370" s="52">
        <f t="shared" si="81"/>
        <v>56.543015825510444</v>
      </c>
    </row>
    <row r="371" spans="1:6" ht="12.75" customHeight="1" x14ac:dyDescent="0.2">
      <c r="A371" s="53">
        <v>4222</v>
      </c>
      <c r="B371" s="85" t="s">
        <v>768</v>
      </c>
      <c r="C371" s="50" t="s">
        <v>769</v>
      </c>
      <c r="D371" s="242">
        <v>0</v>
      </c>
      <c r="E371" s="242">
        <v>119.9</v>
      </c>
      <c r="F371" s="52" t="str">
        <f t="shared" si="81"/>
        <v>-</v>
      </c>
    </row>
    <row r="372" spans="1:6" ht="12.75" customHeight="1" x14ac:dyDescent="0.2">
      <c r="A372" s="53">
        <v>4223</v>
      </c>
      <c r="B372" s="85" t="s">
        <v>679</v>
      </c>
      <c r="C372" s="50" t="s">
        <v>770</v>
      </c>
      <c r="D372" s="242">
        <v>0</v>
      </c>
      <c r="E372" s="242">
        <v>1066.9000000000001</v>
      </c>
      <c r="F372" s="52" t="str">
        <f t="shared" si="81"/>
        <v>-</v>
      </c>
    </row>
    <row r="373" spans="1:6" ht="12.75" customHeight="1" x14ac:dyDescent="0.2">
      <c r="A373" s="53">
        <v>4224</v>
      </c>
      <c r="B373" s="85" t="s">
        <v>681</v>
      </c>
      <c r="C373" s="50" t="s">
        <v>771</v>
      </c>
      <c r="D373" s="242">
        <v>0</v>
      </c>
      <c r="E373" s="242">
        <v>316237.15000000002</v>
      </c>
      <c r="F373" s="52" t="str">
        <f t="shared" si="81"/>
        <v>-</v>
      </c>
    </row>
    <row r="374" spans="1:6" ht="12.75" customHeight="1" x14ac:dyDescent="0.2">
      <c r="A374" s="53">
        <v>4225</v>
      </c>
      <c r="B374" s="85" t="s">
        <v>683</v>
      </c>
      <c r="C374" s="50" t="s">
        <v>772</v>
      </c>
      <c r="D374" s="242">
        <v>0</v>
      </c>
      <c r="E374" s="242">
        <v>244.12</v>
      </c>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96679.55</v>
      </c>
      <c r="E376" s="242">
        <v>103997.82</v>
      </c>
      <c r="F376" s="52">
        <f t="shared" si="81"/>
        <v>107.56961529092762</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681.15</v>
      </c>
      <c r="E383" s="51">
        <f t="shared" si="103"/>
        <v>2178.91</v>
      </c>
      <c r="F383" s="52">
        <f t="shared" si="81"/>
        <v>319.88695588343245</v>
      </c>
    </row>
    <row r="384" spans="1:6" ht="12.75" customHeight="1" x14ac:dyDescent="0.2">
      <c r="A384" s="53">
        <v>4241</v>
      </c>
      <c r="B384" s="85" t="s">
        <v>784</v>
      </c>
      <c r="C384" s="50" t="s">
        <v>785</v>
      </c>
      <c r="D384" s="242">
        <v>681.15</v>
      </c>
      <c r="E384" s="242">
        <v>2178.91</v>
      </c>
      <c r="F384" s="52">
        <f t="shared" si="81"/>
        <v>319.88695588343245</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110492.03</v>
      </c>
      <c r="E408" s="51">
        <f t="shared" si="111"/>
        <v>431269.65</v>
      </c>
      <c r="F408" s="52">
        <f t="shared" si="81"/>
        <v>390.31742832492085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4220409.17</v>
      </c>
      <c r="E412" s="51">
        <f>E6+E298</f>
        <v>4532953.8699999992</v>
      </c>
      <c r="F412" s="52">
        <f t="shared" si="81"/>
        <v>107.40555447139262</v>
      </c>
    </row>
    <row r="413" spans="1:6" ht="12.75" customHeight="1" x14ac:dyDescent="0.2">
      <c r="A413" s="53" t="s">
        <v>609</v>
      </c>
      <c r="B413" s="85" t="s">
        <v>832</v>
      </c>
      <c r="C413" s="50" t="s">
        <v>833</v>
      </c>
      <c r="D413" s="51">
        <f t="shared" ref="D413:E413" si="112">D289+D350</f>
        <v>3894362.2199999997</v>
      </c>
      <c r="E413" s="51">
        <f t="shared" si="112"/>
        <v>4481307.07</v>
      </c>
      <c r="F413" s="52">
        <f t="shared" si="81"/>
        <v>115.07165530175057</v>
      </c>
    </row>
    <row r="414" spans="1:6" ht="12.75" customHeight="1" x14ac:dyDescent="0.2">
      <c r="A414" s="53" t="s">
        <v>609</v>
      </c>
      <c r="B414" s="85" t="s">
        <v>834</v>
      </c>
      <c r="C414" s="50" t="s">
        <v>835</v>
      </c>
      <c r="D414" s="51">
        <f t="shared" ref="D414:E414" si="113">IF(D412&gt;=D413,D412-D413,0)</f>
        <v>326046.95000000019</v>
      </c>
      <c r="E414" s="51">
        <f t="shared" si="113"/>
        <v>51646.799999998882</v>
      </c>
      <c r="F414" s="52">
        <f t="shared" si="81"/>
        <v>15.840295393040435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287650.46999999997</v>
      </c>
      <c r="E416" s="51">
        <f t="shared" si="115"/>
        <v>577647.22</v>
      </c>
      <c r="F416" s="52">
        <f t="shared" si="81"/>
        <v>200.8156704906479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991528.35</v>
      </c>
      <c r="E418" s="62">
        <f t="shared" si="117"/>
        <v>974435.09</v>
      </c>
      <c r="F418" s="57">
        <f t="shared" si="81"/>
        <v>98.276069463873625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4220409.17</v>
      </c>
      <c r="E639" s="51">
        <f t="shared" si="180"/>
        <v>4532953.8699999992</v>
      </c>
      <c r="F639" s="52">
        <f t="shared" si="119"/>
        <v>107.40555447139262</v>
      </c>
    </row>
    <row r="640" spans="1:6" ht="12.75" customHeight="1" x14ac:dyDescent="0.2">
      <c r="A640" s="53" t="s">
        <v>609</v>
      </c>
      <c r="B640" s="85" t="s">
        <v>1278</v>
      </c>
      <c r="C640" s="50" t="s">
        <v>1279</v>
      </c>
      <c r="D640" s="51">
        <f t="shared" ref="D640:E640" si="181">D413+D528</f>
        <v>3894362.2199999997</v>
      </c>
      <c r="E640" s="51">
        <f t="shared" si="181"/>
        <v>4481307.07</v>
      </c>
      <c r="F640" s="52">
        <f t="shared" si="119"/>
        <v>115.07165530175057</v>
      </c>
    </row>
    <row r="641" spans="1:6" ht="12.75" customHeight="1" x14ac:dyDescent="0.2">
      <c r="A641" s="53" t="s">
        <v>609</v>
      </c>
      <c r="B641" s="85" t="s">
        <v>1280</v>
      </c>
      <c r="C641" s="50" t="s">
        <v>1281</v>
      </c>
      <c r="D641" s="51">
        <f t="shared" ref="D641:E641" si="182">IF(D639&gt;=D640,D639-D640,0)</f>
        <v>326046.95000000019</v>
      </c>
      <c r="E641" s="51">
        <f t="shared" si="182"/>
        <v>51646.799999998882</v>
      </c>
      <c r="F641" s="52">
        <f t="shared" si="119"/>
        <v>15.840295393040435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287650.46999999997</v>
      </c>
      <c r="E643" s="51">
        <f t="shared" si="184"/>
        <v>577647.22</v>
      </c>
      <c r="F643" s="52">
        <f t="shared" si="119"/>
        <v>200.8156704906479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613697.42000000016</v>
      </c>
      <c r="E645" s="51">
        <f t="shared" si="186"/>
        <v>629294.01999999885</v>
      </c>
      <c r="F645" s="52">
        <f t="shared" si="119"/>
        <v>102.54141527921018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219759.87</v>
      </c>
      <c r="E647" s="243">
        <v>224486.75</v>
      </c>
      <c r="F647" s="57">
        <f t="shared" si="119"/>
        <v>102.15092955779414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349521.97</v>
      </c>
      <c r="E649" s="242">
        <v>584798.05000000005</v>
      </c>
      <c r="F649" s="52">
        <f t="shared" ref="F649:F724" si="188">IF(D649&lt;&gt;0,IF(E649/D649&gt;=100,"&gt;&gt;100",E649/D649*100),"-")</f>
        <v>167.31367415902355</v>
      </c>
    </row>
    <row r="650" spans="1:6" ht="12.75" customHeight="1" x14ac:dyDescent="0.2">
      <c r="A650" s="53" t="s">
        <v>1297</v>
      </c>
      <c r="B650" s="85" t="s">
        <v>1298</v>
      </c>
      <c r="C650" s="50" t="s">
        <v>1297</v>
      </c>
      <c r="D650" s="242">
        <v>3084248.07</v>
      </c>
      <c r="E650" s="242">
        <v>4011669.04</v>
      </c>
      <c r="F650" s="52">
        <f t="shared" si="188"/>
        <v>130.06959715792252</v>
      </c>
    </row>
    <row r="651" spans="1:6" ht="12.75" customHeight="1" x14ac:dyDescent="0.2">
      <c r="A651" s="53" t="s">
        <v>1299</v>
      </c>
      <c r="B651" s="85" t="s">
        <v>1300</v>
      </c>
      <c r="C651" s="50" t="s">
        <v>1299</v>
      </c>
      <c r="D651" s="242">
        <v>2848971.97</v>
      </c>
      <c r="E651" s="242">
        <v>4029907.89</v>
      </c>
      <c r="F651" s="52">
        <f t="shared" si="188"/>
        <v>141.45130006315927</v>
      </c>
    </row>
    <row r="652" spans="1:6" ht="24" x14ac:dyDescent="0.2">
      <c r="A652" s="53">
        <v>11</v>
      </c>
      <c r="B652" s="85" t="s">
        <v>1301</v>
      </c>
      <c r="C652" s="50" t="s">
        <v>1302</v>
      </c>
      <c r="D652" s="51">
        <f t="shared" ref="D652:E652" si="189">+D649+D650-D651</f>
        <v>584798.06999999983</v>
      </c>
      <c r="E652" s="51">
        <f t="shared" si="189"/>
        <v>566559.19999999972</v>
      </c>
      <c r="F652" s="52">
        <f t="shared" si="188"/>
        <v>96.881167887575259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99</v>
      </c>
      <c r="E654" s="262">
        <v>91</v>
      </c>
      <c r="F654" s="52">
        <f t="shared" si="188"/>
        <v>91.919191919191917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97</v>
      </c>
      <c r="E656" s="262">
        <v>90</v>
      </c>
      <c r="F656" s="52">
        <f t="shared" si="188"/>
        <v>92.783505154639172</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v>592.04</v>
      </c>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149040.15</v>
      </c>
      <c r="E678" s="242">
        <v>314665.40000000002</v>
      </c>
      <c r="F678" s="52">
        <f t="shared" si="188"/>
        <v>211.12794102797133</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76281.75</v>
      </c>
      <c r="E696" s="242">
        <v>26078.65</v>
      </c>
      <c r="F696" s="52">
        <f t="shared" si="188"/>
        <v>34.187272840489378</v>
      </c>
    </row>
    <row r="697" spans="1:6" ht="24" x14ac:dyDescent="0.2">
      <c r="A697" s="53" t="s">
        <v>1377</v>
      </c>
      <c r="B697" s="232" t="s">
        <v>1378</v>
      </c>
      <c r="C697" s="50" t="s">
        <v>1377</v>
      </c>
      <c r="D697" s="242">
        <v>3664.04</v>
      </c>
      <c r="E697" s="242">
        <v>376.06</v>
      </c>
      <c r="F697" s="52">
        <f t="shared" si="188"/>
        <v>10.263534240892566</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1040799.38</v>
      </c>
      <c r="E710" s="242">
        <v>926851.1</v>
      </c>
      <c r="F710" s="52">
        <f t="shared" si="188"/>
        <v>89.051849742646851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786.11</v>
      </c>
      <c r="E712" s="242"/>
      <c r="F712" s="52">
        <f t="shared" si="188"/>
        <v>0</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1963.06</v>
      </c>
      <c r="E716" s="242">
        <v>6667.04</v>
      </c>
      <c r="F716" s="52">
        <f t="shared" si="188"/>
        <v>339.62487137428303</v>
      </c>
    </row>
    <row r="717" spans="1:6" ht="12.75" customHeight="1" x14ac:dyDescent="0.2">
      <c r="A717" s="53">
        <v>31215</v>
      </c>
      <c r="B717" s="85" t="s">
        <v>1414</v>
      </c>
      <c r="C717" s="50" t="s">
        <v>1415</v>
      </c>
      <c r="D717" s="242">
        <v>3611.95</v>
      </c>
      <c r="E717" s="242">
        <v>479.38</v>
      </c>
      <c r="F717" s="52">
        <f t="shared" si="188"/>
        <v>13.272055261008598</v>
      </c>
    </row>
    <row r="718" spans="1:6" ht="12.75" customHeight="1" x14ac:dyDescent="0.2">
      <c r="A718" s="53">
        <v>32121</v>
      </c>
      <c r="B718" s="85" t="s">
        <v>1416</v>
      </c>
      <c r="C718" s="50" t="s">
        <v>1417</v>
      </c>
      <c r="D718" s="242">
        <v>76512.259999999995</v>
      </c>
      <c r="E718" s="242">
        <v>75210.44</v>
      </c>
      <c r="F718" s="52">
        <f t="shared" si="188"/>
        <v>98.29854718707827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80.87</v>
      </c>
      <c r="E720" s="242">
        <v>9749.52</v>
      </c>
      <c r="F720" s="52" t="str">
        <f t="shared" si="188"/>
        <v>&gt;&gt;100</v>
      </c>
    </row>
    <row r="721" spans="1:6" ht="12.75" customHeight="1" x14ac:dyDescent="0.2">
      <c r="A721" s="53" t="s">
        <v>1422</v>
      </c>
      <c r="B721" s="85" t="s">
        <v>1423</v>
      </c>
      <c r="C721" s="50" t="s">
        <v>1422</v>
      </c>
      <c r="D721" s="242">
        <v>7986.24</v>
      </c>
      <c r="E721" s="242">
        <v>13306.75</v>
      </c>
      <c r="F721" s="52">
        <f t="shared" si="188"/>
        <v>166.6209630564571</v>
      </c>
    </row>
    <row r="722" spans="1:6" ht="12.75" customHeight="1" x14ac:dyDescent="0.2">
      <c r="A722" s="53" t="s">
        <v>1424</v>
      </c>
      <c r="B722" s="85" t="s">
        <v>1425</v>
      </c>
      <c r="C722" s="50" t="s">
        <v>1424</v>
      </c>
      <c r="D722" s="242">
        <v>201727.03</v>
      </c>
      <c r="E722" s="242">
        <v>183451.35</v>
      </c>
      <c r="F722" s="52">
        <f t="shared" si="188"/>
        <v>90.940391081948718</v>
      </c>
    </row>
    <row r="723" spans="1:6" ht="12.75" customHeight="1" x14ac:dyDescent="0.2">
      <c r="A723" s="53" t="s">
        <v>1426</v>
      </c>
      <c r="B723" s="85" t="s">
        <v>1427</v>
      </c>
      <c r="C723" s="50" t="s">
        <v>1426</v>
      </c>
      <c r="D723" s="242">
        <v>31862.28</v>
      </c>
      <c r="E723" s="242">
        <v>20126.330000000002</v>
      </c>
      <c r="F723" s="52">
        <f t="shared" si="188"/>
        <v>63.166634653891698</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11408.74</v>
      </c>
      <c r="E725" s="242">
        <v>12359.37</v>
      </c>
      <c r="F725" s="52">
        <f t="shared" ref="F725:F979" si="190">IF(D725&lt;&gt;0,IF(E725/D725&gt;=100,"&gt;&gt;100",E725/D725*100),"-")</f>
        <v>108.33247142103335</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4810.0600000000004</v>
      </c>
      <c r="E819" s="242">
        <v>7501.68</v>
      </c>
      <c r="F819" s="52">
        <f t="shared" si="190"/>
        <v>155.95813773632761</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v>1600</v>
      </c>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241" sqref="D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11494185.060000001</v>
      </c>
      <c r="E6" s="229">
        <f t="shared" si="0"/>
        <v>11170744.02</v>
      </c>
      <c r="F6" s="230">
        <f t="shared" ref="F6:F260" si="1">IF(D6&gt;0,IF(E6/D6&gt;=100,"&gt;&gt;100",E6/D6*100),"-")</f>
        <v>97.186046350292528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9695600.1600000001</v>
      </c>
      <c r="E7" s="104">
        <f t="shared" si="2"/>
        <v>9415718.5</v>
      </c>
      <c r="F7" s="93">
        <f t="shared" si="1"/>
        <v>97.113312684297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37702.730000000003</v>
      </c>
      <c r="E8" s="104">
        <f>E9+E10-E11</f>
        <v>22888.310000000005</v>
      </c>
      <c r="F8" s="93">
        <f t="shared" si="1"/>
        <v>60.707301566756577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14231.6</v>
      </c>
      <c r="E9" s="247">
        <v>14231.6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67075.5</v>
      </c>
      <c r="E10" s="247">
        <v>67075.5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43604.37</v>
      </c>
      <c r="E11" s="247">
        <v>58418.79</v>
      </c>
      <c r="F11" s="93">
        <f t="shared" si="1"/>
        <v>133.97462226836439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9440368.5999999996</v>
      </c>
      <c r="E12" s="104">
        <f t="shared" si="3"/>
        <v>9173930.5800000001</v>
      </c>
      <c r="F12" s="93">
        <f t="shared" si="1"/>
        <v>97.177673549738302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8093903.6999999993</v>
      </c>
      <c r="E13" s="104">
        <f t="shared" si="4"/>
        <v>7970225.1299999999</v>
      </c>
      <c r="F13" s="93">
        <f t="shared" si="1"/>
        <v>98.471954021395149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10036303.449999999</v>
      </c>
      <c r="E15" s="247">
        <v>10036303.449999999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42206.23</v>
      </c>
      <c r="E17" s="247">
        <v>42206.23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1984605.98</v>
      </c>
      <c r="E18" s="247">
        <v>2108284.5499999998</v>
      </c>
      <c r="F18" s="93">
        <f t="shared" si="1"/>
        <v>106.23189546168757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1267680.1099999999</v>
      </c>
      <c r="E19" s="104">
        <f t="shared" si="5"/>
        <v>1139888.2800000003</v>
      </c>
      <c r="F19" s="93">
        <f t="shared" si="1"/>
        <v>89.919236801782773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515179.4</v>
      </c>
      <c r="E20" s="247">
        <v>522604.25</v>
      </c>
      <c r="F20" s="93">
        <f t="shared" si="1"/>
        <v>101.44121639956876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36228.839999999997</v>
      </c>
      <c r="E21" s="247">
        <v>36348.75</v>
      </c>
      <c r="F21" s="93">
        <f t="shared" si="1"/>
        <v>100.33097940756592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287639.96000000002</v>
      </c>
      <c r="E22" s="247">
        <v>288706.86</v>
      </c>
      <c r="F22" s="93">
        <f t="shared" si="1"/>
        <v>100.37091508426019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962949.59</v>
      </c>
      <c r="E23" s="247">
        <v>1279186.74</v>
      </c>
      <c r="F23" s="93">
        <f t="shared" si="1"/>
        <v>132.8404677964503</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95755.77</v>
      </c>
      <c r="E24" s="247">
        <v>95999.89</v>
      </c>
      <c r="F24" s="93">
        <f t="shared" si="1"/>
        <v>100.25494025059795</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1661033.91</v>
      </c>
      <c r="E26" s="247">
        <v>1670694.04</v>
      </c>
      <c r="F26" s="93">
        <f t="shared" si="1"/>
        <v>100.5815733165857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2291107.36</v>
      </c>
      <c r="E28" s="247">
        <v>2753652.25</v>
      </c>
      <c r="F28" s="93">
        <f t="shared" si="1"/>
        <v>120.1887042953762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465.08</v>
      </c>
      <c r="E29" s="104">
        <f t="shared" si="6"/>
        <v>368.85999999999996</v>
      </c>
      <c r="F29" s="93">
        <f t="shared" si="1"/>
        <v>79.311086264728644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769.79</v>
      </c>
      <c r="E32" s="247">
        <v>769.79</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304.70999999999998</v>
      </c>
      <c r="E34" s="247">
        <v>400.93</v>
      </c>
      <c r="F34" s="93">
        <f t="shared" si="1"/>
        <v>131.57756555413346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49604.220000000008</v>
      </c>
      <c r="E35" s="104">
        <f t="shared" si="7"/>
        <v>36862.510000000009</v>
      </c>
      <c r="F35" s="93">
        <f t="shared" si="1"/>
        <v>74.313253993309445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92774.71</v>
      </c>
      <c r="E36" s="247">
        <v>96919.21</v>
      </c>
      <c r="F36" s="93">
        <f t="shared" si="1"/>
        <v>104.46727346277882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139.36000000000001</v>
      </c>
      <c r="E39" s="247">
        <v>139.36000000000001</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43309.85</v>
      </c>
      <c r="E40" s="247">
        <v>60196.06</v>
      </c>
      <c r="F40" s="93">
        <f t="shared" si="1"/>
        <v>138.98930612782081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28715.49</v>
      </c>
      <c r="E45" s="104">
        <f t="shared" si="9"/>
        <v>26585.800000000003</v>
      </c>
      <c r="F45" s="93">
        <f t="shared" si="1"/>
        <v>92.583480205282939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32639.77</v>
      </c>
      <c r="E47" s="247">
        <v>32639.77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1062.25</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3924.28</v>
      </c>
      <c r="E50" s="247">
        <v>7116.22</v>
      </c>
      <c r="F50" s="93">
        <f t="shared" si="1"/>
        <v>181.33823274587951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97799.48</v>
      </c>
      <c r="E54" s="247">
        <v>104392.19</v>
      </c>
      <c r="F54" s="93">
        <f t="shared" si="1"/>
        <v>106.74104811191225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97799.48</v>
      </c>
      <c r="E55" s="247">
        <v>104392.19</v>
      </c>
      <c r="F55" s="93">
        <f t="shared" si="1"/>
        <v>106.74104811191225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217528.83</v>
      </c>
      <c r="E63" s="104">
        <f t="shared" si="12"/>
        <v>218899.61</v>
      </c>
      <c r="F63" s="93">
        <f t="shared" si="1"/>
        <v>100.63016014934665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217528.83</v>
      </c>
      <c r="E65" s="247">
        <v>218899.61</v>
      </c>
      <c r="F65" s="93">
        <f t="shared" si="1"/>
        <v>100.63016014934665</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1798584.9</v>
      </c>
      <c r="E68" s="104">
        <f t="shared" si="13"/>
        <v>1755025.52</v>
      </c>
      <c r="F68" s="93">
        <f t="shared" si="1"/>
        <v>97.578130451334275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584798.06999999995</v>
      </c>
      <c r="E69" s="104">
        <f t="shared" si="14"/>
        <v>566559.20000000007</v>
      </c>
      <c r="F69" s="93">
        <f t="shared" si="1"/>
        <v>96.881167887575302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584798.06999999995</v>
      </c>
      <c r="E70" s="104">
        <f t="shared" si="15"/>
        <v>566515.89</v>
      </c>
      <c r="F70" s="93">
        <f t="shared" si="1"/>
        <v>96.873761912381156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584798.06999999995</v>
      </c>
      <c r="E72" s="247">
        <v>566515.89</v>
      </c>
      <c r="F72" s="93">
        <f t="shared" si="1"/>
        <v>96.873761912381156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43.31</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12091.61</v>
      </c>
      <c r="E78" s="104">
        <f>E79+SUM(E82:E84)-E85+E86</f>
        <v>7747.25</v>
      </c>
      <c r="F78" s="93">
        <f t="shared" si="1"/>
        <v>64.07128579238001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12091.61</v>
      </c>
      <c r="E86" s="247">
        <v>7747.25</v>
      </c>
      <c r="F86" s="93">
        <f t="shared" si="1"/>
        <v>64.07128579238001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1327.23</v>
      </c>
      <c r="E134" s="104">
        <f t="shared" si="23"/>
        <v>1327.23</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1327.23</v>
      </c>
      <c r="E135" s="104">
        <f t="shared" si="24"/>
        <v>1327.23</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1327.23</v>
      </c>
      <c r="E136" s="247">
        <v>1327.23</v>
      </c>
      <c r="F136" s="93">
        <f t="shared" si="1"/>
        <v>100</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980608.12</v>
      </c>
      <c r="E146" s="104">
        <f t="shared" si="26"/>
        <v>954905.09</v>
      </c>
      <c r="F146" s="93">
        <f t="shared" si="1"/>
        <v>97.378868329175162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1071450.53</v>
      </c>
      <c r="E160" s="247">
        <v>1045747.5</v>
      </c>
      <c r="F160" s="93">
        <f t="shared" si="1"/>
        <v>97.60109969799538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90842.41</v>
      </c>
      <c r="E163" s="247">
        <v>90842.41</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219759.87</v>
      </c>
      <c r="E170" s="104">
        <f t="shared" si="29"/>
        <v>224486.75</v>
      </c>
      <c r="F170" s="93">
        <f t="shared" si="1"/>
        <v>102.15092955779414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0.1</v>
      </c>
      <c r="E171" s="247"/>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219759.77</v>
      </c>
      <c r="E173" s="247">
        <v>224486.75</v>
      </c>
      <c r="F173" s="93">
        <f t="shared" si="1"/>
        <v>102.15097604079217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11494185.060000001</v>
      </c>
      <c r="E175" s="104">
        <f t="shared" si="30"/>
        <v>11170744.020000001</v>
      </c>
      <c r="F175" s="93">
        <f t="shared" si="1"/>
        <v>97.186046350292543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349377.53</v>
      </c>
      <c r="E176" s="104">
        <f t="shared" si="31"/>
        <v>306816.55000000005</v>
      </c>
      <c r="F176" s="93">
        <f t="shared" si="1"/>
        <v>87.818054584105624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349377.53</v>
      </c>
      <c r="E177" s="104">
        <f t="shared" si="32"/>
        <v>305936.60000000003</v>
      </c>
      <c r="F177" s="93">
        <f t="shared" si="1"/>
        <v>87.566192365032748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211189.91</v>
      </c>
      <c r="E178" s="247">
        <v>217154.32</v>
      </c>
      <c r="F178" s="93">
        <f t="shared" si="1"/>
        <v>102.82419268988751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95729.11</v>
      </c>
      <c r="E179" s="247">
        <v>79704.259999999995</v>
      </c>
      <c r="F179" s="93">
        <f t="shared" si="1"/>
        <v>83.260212071333356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279.14</v>
      </c>
      <c r="E180" s="104">
        <f t="shared" si="33"/>
        <v>274.57</v>
      </c>
      <c r="F180" s="93">
        <f t="shared" si="1"/>
        <v>98.362828688113495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279.14</v>
      </c>
      <c r="E183" s="247">
        <v>274.57</v>
      </c>
      <c r="F183" s="93">
        <f t="shared" si="1"/>
        <v>98.362828688113495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42179.37</v>
      </c>
      <c r="E188" s="247">
        <v>8803.4500000000007</v>
      </c>
      <c r="F188" s="93">
        <f t="shared" si="1"/>
        <v>20.871459199129813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879.95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11144807.530000001</v>
      </c>
      <c r="E237" s="104">
        <f t="shared" si="41"/>
        <v>10863927.470000001</v>
      </c>
      <c r="F237" s="93">
        <f t="shared" si="1"/>
        <v>97.479722648920429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9540080.040000001</v>
      </c>
      <c r="E238" s="104">
        <f t="shared" si="42"/>
        <v>9260198.3600000013</v>
      </c>
      <c r="F238" s="93">
        <f t="shared" si="1"/>
        <v>97.066254383333245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9540080.040000001</v>
      </c>
      <c r="E239" s="104">
        <f t="shared" si="43"/>
        <v>9260198.3600000013</v>
      </c>
      <c r="F239" s="93">
        <f t="shared" si="1"/>
        <v>97.066254383333245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9485197.5800000001</v>
      </c>
      <c r="E240" s="247">
        <v>9205315.9000000004</v>
      </c>
      <c r="F240" s="93">
        <f t="shared" si="1"/>
        <v>97.049279388864349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54882.46</v>
      </c>
      <c r="E241" s="247">
        <v>54882.46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613697.42000000004</v>
      </c>
      <c r="E245" s="104">
        <f t="shared" si="45"/>
        <v>629294.02</v>
      </c>
      <c r="F245" s="93">
        <f t="shared" si="1"/>
        <v>102.54141527921038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885305.92</v>
      </c>
      <c r="E246" s="104">
        <f t="shared" si="46"/>
        <v>730245.8</v>
      </c>
      <c r="F246" s="93">
        <f t="shared" si="1"/>
        <v>82.485136889178378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885305.92</v>
      </c>
      <c r="E247" s="247">
        <v>730245.8</v>
      </c>
      <c r="F247" s="93">
        <f t="shared" si="1"/>
        <v>82.485136889178378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271608.5</v>
      </c>
      <c r="E250" s="104">
        <f t="shared" si="47"/>
        <v>100951.78</v>
      </c>
      <c r="F250" s="93">
        <f t="shared" si="1"/>
        <v>37.168122499848124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271608.5</v>
      </c>
      <c r="E252" s="247">
        <v>100951.78</v>
      </c>
      <c r="F252" s="93">
        <f t="shared" si="1"/>
        <v>37.168122499848124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498.28</v>
      </c>
      <c r="E254" s="247"/>
      <c r="F254" s="93">
        <f t="shared" si="1"/>
        <v>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991528.35</v>
      </c>
      <c r="E255" s="247">
        <v>974435.09</v>
      </c>
      <c r="F255" s="93">
        <f t="shared" si="1"/>
        <v>98.276069463873625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433703.07</v>
      </c>
      <c r="E259" s="104">
        <f t="shared" si="49"/>
        <v>350802.22</v>
      </c>
      <c r="F259" s="93">
        <f t="shared" si="1"/>
        <v>80.88534397508414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433703.07</v>
      </c>
      <c r="E260" s="248">
        <v>350802.22</v>
      </c>
      <c r="F260" s="97">
        <f t="shared" si="1"/>
        <v>80.88534397508414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1071450.53</v>
      </c>
      <c r="E265" s="247">
        <v>1045747.5</v>
      </c>
      <c r="F265" s="93">
        <f t="shared" si="50"/>
        <v>97.60109969799538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9459.51</v>
      </c>
      <c r="E268" s="247">
        <v>4702.6499999999996</v>
      </c>
      <c r="F268" s="93">
        <f t="shared" si="50"/>
        <v>49.713462959497896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2290.67</v>
      </c>
      <c r="E269" s="247">
        <v>2703.17</v>
      </c>
      <c r="F269" s="93">
        <f t="shared" si="50"/>
        <v>118.00783176974423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341.43</v>
      </c>
      <c r="E271" s="247">
        <v>341.43</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305936.59999999998</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349377.53</v>
      </c>
      <c r="E288" s="247"/>
      <c r="F288" s="93">
        <f t="shared" si="50"/>
        <v>0</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879.95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32912.1</v>
      </c>
      <c r="E297" s="247">
        <v>4511.87</v>
      </c>
      <c r="F297" s="93">
        <f t="shared" si="50"/>
        <v>13.708848721290954</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158.69999999999999</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9267.27</v>
      </c>
      <c r="E302" s="247">
        <v>4132.88</v>
      </c>
      <c r="F302" s="93">
        <f t="shared" si="50"/>
        <v>44.596520874000653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D124" sqref="D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3894362.22</v>
      </c>
      <c r="E114" s="81">
        <f t="shared" si="22"/>
        <v>4481307.07</v>
      </c>
      <c r="F114" s="63">
        <f t="shared" si="1"/>
        <v>115.07165530175054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3894362.22</v>
      </c>
      <c r="E122" s="81">
        <f t="shared" si="25"/>
        <v>4481307.07</v>
      </c>
      <c r="F122" s="63">
        <f t="shared" si="1"/>
        <v>115.07165530175054</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3894362.22</v>
      </c>
      <c r="E123" s="249">
        <v>4481307.07</v>
      </c>
      <c r="F123" s="63">
        <f t="shared" si="1"/>
        <v>115.07165530175054</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3894362.22</v>
      </c>
      <c r="E141" s="106">
        <f t="shared" si="28"/>
        <v>4481307.07</v>
      </c>
      <c r="F141" s="82">
        <f t="shared" si="1"/>
        <v>115.07165530175054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28" sqref="E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2679.73</v>
      </c>
      <c r="E5" s="107">
        <f t="shared" si="0"/>
        <v>100588.66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2679.73</v>
      </c>
      <c r="E22" s="108">
        <f t="shared" si="3"/>
        <v>100588.66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2679.73</v>
      </c>
      <c r="E23" s="108">
        <f t="shared" si="4"/>
        <v>100588.66</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2679.73</v>
      </c>
      <c r="E24" s="250">
        <v>100570.41</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v>18.25</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2"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349377.52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4437711.62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4007593.72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2668633.36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1313051.29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11949.99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9101.68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4857.3999999999996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430117.9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4480272.59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4051034.64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2662668.94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1329076.1399999999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11954.56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9101.68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38233.32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429237.95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306816.55000000075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4132.88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4132.88</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156.54</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761.72</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692.79</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2521.83</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302683.67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301803.71999999997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879.95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51" zoomScaleNormal="100" workbookViewId="0">
      <selection activeCell="C274" sqref="C274"/>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21053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 Bukovac</cp:lastModifiedBy>
  <cp:lastPrinted>2024-01-26T12:10:39Z</cp:lastPrinted>
  <dcterms:created xsi:type="dcterms:W3CDTF">2022-04-01T05:14:30Z</dcterms:created>
  <dcterms:modified xsi:type="dcterms:W3CDTF">2024-01-29T06:49:34Z</dcterms:modified>
</cp:coreProperties>
</file>